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1 Reviews\1st Qtr Review CRAs\"/>
    </mc:Choice>
  </mc:AlternateContent>
  <bookViews>
    <workbookView xWindow="450" yWindow="-150" windowWidth="11610" windowHeight="9765"/>
  </bookViews>
  <sheets>
    <sheet name="Attachment" sheetId="1" r:id="rId1"/>
  </sheets>
  <definedNames>
    <definedName name="_xlnm.Print_Area" localSheetId="0">Attachment!$A$1:$F$102</definedName>
    <definedName name="Z_42656511_B4D8_4F96_B13E_D97906B3341F_.wvu.PrintArea" localSheetId="0" hidden="1">Attachment!$A$1:$F$62</definedName>
    <definedName name="Z_C6D943DA_BB19_43A1_B830_736D9C012146_.wvu.PrintArea" localSheetId="0" hidden="1">Attachment!$A$1:$F$62</definedName>
  </definedNames>
  <calcPr calcId="162913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E80" i="1" l="1"/>
  <c r="E77" i="1"/>
  <c r="E98" i="1"/>
  <c r="E95" i="1"/>
  <c r="F98" i="1" l="1"/>
  <c r="F95" i="1"/>
  <c r="F80" i="1" l="1"/>
  <c r="F77" i="1"/>
  <c r="E99" i="1" l="1"/>
  <c r="E96" i="1"/>
  <c r="E88" i="1"/>
  <c r="E85" i="1"/>
  <c r="E81" i="1"/>
  <c r="E78" i="1"/>
  <c r="E74" i="1"/>
  <c r="E71" i="1"/>
  <c r="E102" i="1" l="1"/>
  <c r="E101" i="1"/>
  <c r="F21" i="1"/>
  <c r="E22" i="1"/>
  <c r="E19" i="1"/>
  <c r="F18" i="1"/>
  <c r="E58" i="1"/>
  <c r="F57" i="1"/>
  <c r="E55" i="1"/>
  <c r="F54" i="1"/>
  <c r="E50" i="1"/>
  <c r="E61" i="1" s="1"/>
  <c r="E47" i="1"/>
  <c r="F46" i="1"/>
  <c r="E60" i="1" l="1"/>
  <c r="E36" i="1"/>
  <c r="E39" i="1" s="1"/>
  <c r="E33" i="1"/>
  <c r="E38" i="1" s="1"/>
  <c r="F32" i="1"/>
  <c r="E14" i="1" l="1"/>
  <c r="E25" i="1" s="1"/>
  <c r="E104" i="1" s="1"/>
  <c r="E9" i="1"/>
  <c r="E24" i="1" s="1"/>
  <c r="F8" i="1"/>
</calcChain>
</file>

<file path=xl/sharedStrings.xml><?xml version="1.0" encoding="utf-8"?>
<sst xmlns="http://schemas.openxmlformats.org/spreadsheetml/2006/main" count="134" uniqueCount="58">
  <si>
    <t>INCREASE/</t>
  </si>
  <si>
    <t>REVISED</t>
  </si>
  <si>
    <t>DECREASE</t>
  </si>
  <si>
    <t>BUDGET</t>
  </si>
  <si>
    <t>Operating Supplies</t>
  </si>
  <si>
    <t>552000</t>
  </si>
  <si>
    <t>Total</t>
  </si>
  <si>
    <t>ATTACHMENT "A"</t>
  </si>
  <si>
    <t>531990</t>
  </si>
  <si>
    <t>Other Professional Services</t>
  </si>
  <si>
    <t>387030</t>
  </si>
  <si>
    <t>534000</t>
  </si>
  <si>
    <t>Other Contract Services</t>
  </si>
  <si>
    <t>Revenue</t>
  </si>
  <si>
    <t>Expenditure</t>
  </si>
  <si>
    <t>Encumbrances carried from FY19/20:</t>
  </si>
  <si>
    <t>Change in Total Revenue</t>
  </si>
  <si>
    <t>Change in Total Expenditures</t>
  </si>
  <si>
    <t>Approp from FB PY Surplus</t>
  </si>
  <si>
    <t>MELBOURNE DOWNTOWN COMMUNITY REDEVELOPMENT FUND</t>
  </si>
  <si>
    <t>Approp For PY Encumbrance</t>
  </si>
  <si>
    <t>582310</t>
  </si>
  <si>
    <t>Downtown Façade Improv</t>
  </si>
  <si>
    <t>Babcock Street Community Redevelopment Fund</t>
  </si>
  <si>
    <t>582330</t>
  </si>
  <si>
    <t>Babcock Façade Improvements</t>
  </si>
  <si>
    <t>Olde Eau Gallie Riverfront Community Redevelopment Fund</t>
  </si>
  <si>
    <t>Inter to (311) General Const</t>
  </si>
  <si>
    <t>Total CRA Budget</t>
  </si>
  <si>
    <t>CAPITAL IMPROVEMENT FUND</t>
  </si>
  <si>
    <t>GENERAL CONSTRUCTION PROJECTS (311)</t>
  </si>
  <si>
    <t>19099 - Downtown CRA Misc Projects</t>
  </si>
  <si>
    <t>315810</t>
  </si>
  <si>
    <t>381009</t>
  </si>
  <si>
    <t>19099</t>
  </si>
  <si>
    <t>Inter In (150) Downtown</t>
  </si>
  <si>
    <t>Expenditures</t>
  </si>
  <si>
    <t>31552</t>
  </si>
  <si>
    <t>590300</t>
  </si>
  <si>
    <t>Unappropriated Budget Savings</t>
  </si>
  <si>
    <t>Inter In (159) Eau Gallie</t>
  </si>
  <si>
    <t>31441</t>
  </si>
  <si>
    <t>19299 - Eau Gallie CRA Misc Projects</t>
  </si>
  <si>
    <t>381011</t>
  </si>
  <si>
    <t>19299</t>
  </si>
  <si>
    <t>(Continued)</t>
  </si>
  <si>
    <t>Re-Appropriation of Estimated Fund Balance to South Expansion Streetscape project (CIP #14121):</t>
  </si>
  <si>
    <t>Re-Appropriation of Estimated Fund Balance to Parking Facilities project (CIP #10521)::</t>
  </si>
  <si>
    <t>14212 - South Expansion Streetscape Phase II</t>
  </si>
  <si>
    <t>314810</t>
  </si>
  <si>
    <t>14212</t>
  </si>
  <si>
    <t>565010</t>
  </si>
  <si>
    <t>Infrast - Streets</t>
  </si>
  <si>
    <t>10521 - Eau Gallie Parking Facilities</t>
  </si>
  <si>
    <t>31445</t>
  </si>
  <si>
    <t>562020</t>
  </si>
  <si>
    <t>10521</t>
  </si>
  <si>
    <t>Bldg -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</si>
</sst>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_);_(* \(#,##0\);_(* &quot;0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62">
    <xf numFmtId="0" fontId="0" fillId="0" borderId="0" xfId="0"/>
    <xf numFmtId="49" fontId="19" fillId="0" borderId="0" xfId="0" applyNumberFormat="1" applyFont="1" applyFill="1" applyAlignment="1">
      <alignment horizontal="left" vertical="center"/>
    </xf>
    <xf numFmtId="37" fontId="21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37" fontId="23" fillId="0" borderId="0" xfId="0" applyNumberFormat="1" applyFont="1" applyFill="1" applyAlignment="1">
      <alignment horizontal="right" vertical="center"/>
    </xf>
    <xf numFmtId="49" fontId="21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/>
    </xf>
    <xf numFmtId="37" fontId="21" fillId="0" borderId="0" xfId="0" applyNumberFormat="1" applyFont="1" applyFill="1" applyAlignment="1">
      <alignment vertical="center"/>
    </xf>
    <xf numFmtId="164" fontId="21" fillId="0" borderId="0" xfId="0" applyNumberFormat="1" applyFont="1" applyFill="1" applyAlignment="1">
      <alignment vertical="center"/>
    </xf>
    <xf numFmtId="37" fontId="21" fillId="0" borderId="3" xfId="0" applyNumberFormat="1" applyFont="1" applyFill="1" applyBorder="1" applyAlignment="1">
      <alignment vertical="center"/>
    </xf>
    <xf numFmtId="37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right" vertical="center"/>
    </xf>
    <xf numFmtId="37" fontId="20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Alignment="1">
      <alignment horizontal="center" vertical="center"/>
    </xf>
    <xf numFmtId="16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37" fontId="20" fillId="0" borderId="3" xfId="0" applyNumberFormat="1" applyFont="1" applyFill="1" applyBorder="1" applyAlignment="1">
      <alignment vertical="center"/>
    </xf>
    <xf numFmtId="49" fontId="24" fillId="0" borderId="0" xfId="0" applyNumberFormat="1" applyFont="1" applyFill="1" applyAlignment="1">
      <alignment horizontal="left" vertical="center"/>
    </xf>
    <xf numFmtId="37" fontId="20" fillId="0" borderId="1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horizontal="right" vertical="center"/>
    </xf>
    <xf numFmtId="49" fontId="24" fillId="0" borderId="2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/>
    </xf>
    <xf numFmtId="0" fontId="26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/>
    </xf>
    <xf numFmtId="0" fontId="28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0" fontId="29" fillId="0" borderId="0" xfId="0" applyFont="1"/>
    <xf numFmtId="0" fontId="30" fillId="0" borderId="0" xfId="0" applyFont="1"/>
    <xf numFmtId="38" fontId="0" fillId="0" borderId="0" xfId="0" applyNumberFormat="1" applyFont="1"/>
    <xf numFmtId="38" fontId="16" fillId="0" borderId="1" xfId="0" applyNumberFormat="1" applyFont="1" applyBorder="1"/>
    <xf numFmtId="37" fontId="16" fillId="0" borderId="0" xfId="0" applyNumberFormat="1" applyFont="1"/>
    <xf numFmtId="38" fontId="16" fillId="0" borderId="0" xfId="0" applyNumberFormat="1" applyFont="1" applyBorder="1"/>
    <xf numFmtId="37" fontId="31" fillId="0" borderId="0" xfId="0" applyNumberFormat="1" applyFont="1" applyFill="1" applyAlignment="1">
      <alignment horizontal="left" vertical="center"/>
    </xf>
    <xf numFmtId="37" fontId="32" fillId="0" borderId="0" xfId="0" applyNumberFormat="1" applyFont="1" applyFill="1" applyAlignment="1">
      <alignment horizontal="left" vertical="center"/>
    </xf>
    <xf numFmtId="37" fontId="33" fillId="0" borderId="2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vertical="center"/>
    </xf>
    <xf numFmtId="37" fontId="33" fillId="0" borderId="3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37" fontId="33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37" fontId="20" fillId="0" borderId="0" xfId="0" applyNumberFormat="1" applyFont="1" applyFill="1" applyAlignment="1">
      <alignment vertical="center"/>
    </xf>
    <xf numFmtId="49" fontId="24" fillId="0" borderId="2" xfId="0" applyNumberFormat="1" applyFont="1" applyFill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165" fontId="21" fillId="0" borderId="2" xfId="0" applyNumberFormat="1" applyFont="1" applyFill="1" applyBorder="1" applyAlignment="1">
      <alignment vertical="center"/>
    </xf>
    <xf numFmtId="40" fontId="21" fillId="0" borderId="2" xfId="0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left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37" fontId="20" fillId="0" borderId="2" xfId="0" applyNumberFormat="1" applyFont="1" applyFill="1" applyBorder="1" applyAlignment="1">
      <alignment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view="pageBreakPreview" topLeftCell="A73" zoomScale="110" zoomScaleNormal="100" zoomScaleSheetLayoutView="110" workbookViewId="0">
      <selection activeCell="E82" sqref="E82"/>
    </sheetView>
  </sheetViews>
  <sheetFormatPr defaultColWidth="9.140625" defaultRowHeight="15.95" customHeight="1" x14ac:dyDescent="0.2"/>
  <cols>
    <col min="1" max="1" width="13.5703125" style="6" customWidth="1"/>
    <col min="2" max="2" width="9.28515625" style="6" customWidth="1"/>
    <col min="3" max="3" width="7.5703125" style="7" customWidth="1"/>
    <col min="4" max="4" width="48.42578125" style="3" customWidth="1"/>
    <col min="5" max="5" width="13.85546875" style="8" bestFit="1" customWidth="1"/>
    <col min="6" max="6" width="11.28515625" style="8" customWidth="1"/>
    <col min="7" max="7" width="14" style="2" customWidth="1"/>
    <col min="8" max="8" width="20.85546875" style="3" customWidth="1"/>
    <col min="9" max="9" width="9.5703125" style="3" bestFit="1" customWidth="1"/>
    <col min="10" max="10" width="15.28515625" style="3" bestFit="1" customWidth="1"/>
    <col min="11" max="11" width="12" style="3" bestFit="1" customWidth="1"/>
    <col min="12" max="12" width="9.140625" style="3"/>
    <col min="13" max="13" width="12.28515625" style="3" bestFit="1" customWidth="1"/>
    <col min="14" max="14" width="9.140625" style="3"/>
    <col min="15" max="17" width="14.7109375" style="3" bestFit="1" customWidth="1"/>
    <col min="18" max="16384" width="9.140625" style="3"/>
  </cols>
  <sheetData>
    <row r="1" spans="1:8" ht="15.95" customHeight="1" x14ac:dyDescent="0.2">
      <c r="A1" s="17"/>
      <c r="B1" s="25"/>
      <c r="C1" s="25"/>
      <c r="D1" s="26" t="s">
        <v>7</v>
      </c>
      <c r="E1" s="25"/>
      <c r="F1" s="25"/>
    </row>
    <row r="3" spans="1:8" ht="15.95" customHeight="1" x14ac:dyDescent="0.2">
      <c r="A3" s="29" t="s">
        <v>19</v>
      </c>
      <c r="B3" s="29"/>
      <c r="C3" s="29"/>
      <c r="D3" s="29"/>
      <c r="E3" s="30" t="s">
        <v>0</v>
      </c>
      <c r="F3" s="30" t="s">
        <v>1</v>
      </c>
      <c r="G3" s="3"/>
    </row>
    <row r="4" spans="1:8" ht="15.95" customHeight="1" x14ac:dyDescent="0.2">
      <c r="A4" s="31"/>
      <c r="B4" s="31"/>
      <c r="C4" s="31"/>
      <c r="D4" s="31"/>
      <c r="E4" s="32" t="s">
        <v>2</v>
      </c>
      <c r="F4" s="32" t="s">
        <v>3</v>
      </c>
      <c r="G4" s="3"/>
    </row>
    <row r="5" spans="1:8" ht="15.95" customHeight="1" x14ac:dyDescent="0.2">
      <c r="A5" s="33"/>
      <c r="B5" s="34"/>
      <c r="C5" s="34"/>
      <c r="D5" s="34"/>
      <c r="E5" s="34"/>
      <c r="F5" s="35"/>
      <c r="G5" s="3"/>
    </row>
    <row r="6" spans="1:8" ht="15.95" customHeight="1" x14ac:dyDescent="0.2">
      <c r="A6" s="27" t="s">
        <v>15</v>
      </c>
      <c r="C6" s="3"/>
      <c r="D6" s="21"/>
      <c r="E6" s="13"/>
      <c r="G6" s="42"/>
    </row>
    <row r="7" spans="1:8" ht="15.95" customHeight="1" x14ac:dyDescent="0.2">
      <c r="A7" s="19" t="s">
        <v>13</v>
      </c>
      <c r="C7" s="3"/>
      <c r="D7" s="21"/>
      <c r="E7" s="13"/>
      <c r="G7" s="43"/>
    </row>
    <row r="8" spans="1:8" ht="15.95" customHeight="1" x14ac:dyDescent="0.2">
      <c r="A8" s="16">
        <v>5613870</v>
      </c>
      <c r="B8" s="6" t="s">
        <v>10</v>
      </c>
      <c r="C8" s="3"/>
      <c r="D8" s="3" t="s">
        <v>20</v>
      </c>
      <c r="E8" s="20">
        <v>33166</v>
      </c>
      <c r="F8" s="8">
        <f>E8</f>
        <v>33166</v>
      </c>
      <c r="G8" s="3"/>
    </row>
    <row r="9" spans="1:8" ht="15.95" customHeight="1" thickBot="1" x14ac:dyDescent="0.25">
      <c r="A9" s="16"/>
      <c r="C9" s="3"/>
      <c r="D9" s="12" t="s">
        <v>6</v>
      </c>
      <c r="E9" s="22">
        <f>SUBTOTAL(9,E8)</f>
        <v>33166</v>
      </c>
    </row>
    <row r="10" spans="1:8" ht="15.75" customHeight="1" thickTop="1" x14ac:dyDescent="0.2">
      <c r="A10" s="18" t="s">
        <v>14</v>
      </c>
      <c r="C10" s="3"/>
      <c r="D10" s="21"/>
      <c r="E10" s="13"/>
      <c r="H10" s="15"/>
    </row>
    <row r="11" spans="1:8" ht="15.75" customHeight="1" x14ac:dyDescent="0.2">
      <c r="A11" s="16">
        <v>56100552</v>
      </c>
      <c r="B11" s="6" t="s">
        <v>8</v>
      </c>
      <c r="C11" s="3"/>
      <c r="D11" s="7" t="s">
        <v>9</v>
      </c>
      <c r="E11" s="11">
        <v>13000</v>
      </c>
      <c r="F11" s="8">
        <v>73000</v>
      </c>
      <c r="H11" s="15"/>
    </row>
    <row r="12" spans="1:8" ht="15.75" customHeight="1" x14ac:dyDescent="0.2">
      <c r="A12" s="16">
        <v>56100552</v>
      </c>
      <c r="B12" s="6" t="s">
        <v>11</v>
      </c>
      <c r="C12" s="3"/>
      <c r="D12" s="7" t="s">
        <v>12</v>
      </c>
      <c r="E12" s="11">
        <v>166</v>
      </c>
      <c r="F12" s="8">
        <v>16365.9</v>
      </c>
      <c r="H12" s="15"/>
    </row>
    <row r="13" spans="1:8" ht="15.75" customHeight="1" x14ac:dyDescent="0.2">
      <c r="A13" s="16">
        <v>56100552</v>
      </c>
      <c r="B13" s="6" t="s">
        <v>21</v>
      </c>
      <c r="C13" s="3"/>
      <c r="D13" s="7" t="s">
        <v>22</v>
      </c>
      <c r="E13" s="10">
        <v>20000</v>
      </c>
      <c r="F13" s="8">
        <v>60000</v>
      </c>
      <c r="H13" s="15"/>
    </row>
    <row r="14" spans="1:8" ht="15.75" customHeight="1" thickBot="1" x14ac:dyDescent="0.25">
      <c r="A14" s="16"/>
      <c r="C14" s="3"/>
      <c r="D14" s="12" t="s">
        <v>6</v>
      </c>
      <c r="E14" s="22">
        <f>SUBTOTAL(9,E11:E13)</f>
        <v>33166</v>
      </c>
      <c r="H14" s="15"/>
    </row>
    <row r="15" spans="1:8" ht="12" customHeight="1" thickTop="1" x14ac:dyDescent="0.2">
      <c r="A15" s="16"/>
      <c r="C15" s="3"/>
      <c r="D15" s="21"/>
      <c r="E15" s="13"/>
      <c r="H15" s="15"/>
    </row>
    <row r="16" spans="1:8" ht="15.95" customHeight="1" x14ac:dyDescent="0.25">
      <c r="A16" s="36" t="s">
        <v>46</v>
      </c>
      <c r="B16" s="35"/>
      <c r="C16" s="35"/>
      <c r="D16" s="35"/>
      <c r="E16" s="35"/>
      <c r="F16" s="34"/>
      <c r="G16" s="3"/>
    </row>
    <row r="17" spans="1:9" s="4" customFormat="1" ht="15.95" customHeight="1" x14ac:dyDescent="0.25">
      <c r="A17" s="37" t="s">
        <v>13</v>
      </c>
      <c r="B17" s="35"/>
      <c r="C17" s="35"/>
      <c r="D17" s="35"/>
      <c r="E17" s="38"/>
      <c r="F17" s="34"/>
      <c r="G17" s="5"/>
    </row>
    <row r="18" spans="1:9" s="4" customFormat="1" ht="15.95" customHeight="1" x14ac:dyDescent="0.2">
      <c r="A18" s="14">
        <v>5613870</v>
      </c>
      <c r="B18" s="14">
        <v>387035</v>
      </c>
      <c r="C18" s="8"/>
      <c r="D18" s="8" t="s">
        <v>18</v>
      </c>
      <c r="E18" s="8">
        <v>150119</v>
      </c>
      <c r="F18" s="8">
        <f>E18</f>
        <v>150119</v>
      </c>
      <c r="G18" s="5"/>
    </row>
    <row r="19" spans="1:9" s="4" customFormat="1" ht="15.95" customHeight="1" thickBot="1" x14ac:dyDescent="0.3">
      <c r="A19" s="35"/>
      <c r="B19" s="35"/>
      <c r="C19" s="35"/>
      <c r="D19" s="12" t="s">
        <v>6</v>
      </c>
      <c r="E19" s="39">
        <f>SUBTOTAL(9,E18)</f>
        <v>150119</v>
      </c>
      <c r="F19" s="34"/>
      <c r="G19" s="5"/>
    </row>
    <row r="20" spans="1:9" s="4" customFormat="1" ht="15.95" customHeight="1" thickTop="1" x14ac:dyDescent="0.2">
      <c r="A20" s="18" t="s">
        <v>14</v>
      </c>
      <c r="B20" s="35"/>
      <c r="C20" s="35"/>
      <c r="D20" s="35"/>
      <c r="E20" s="35"/>
      <c r="F20" s="34"/>
      <c r="G20" s="5"/>
    </row>
    <row r="21" spans="1:9" s="4" customFormat="1" ht="15.95" customHeight="1" x14ac:dyDescent="0.2">
      <c r="A21" s="14">
        <v>56100581</v>
      </c>
      <c r="B21" s="14">
        <v>591070</v>
      </c>
      <c r="C21" s="8"/>
      <c r="D21" s="8" t="s">
        <v>27</v>
      </c>
      <c r="E21" s="8">
        <v>150119</v>
      </c>
      <c r="F21" s="8">
        <f>475000+E21</f>
        <v>625119</v>
      </c>
      <c r="G21" s="5"/>
    </row>
    <row r="22" spans="1:9" s="4" customFormat="1" ht="15.75" customHeight="1" thickBot="1" x14ac:dyDescent="0.3">
      <c r="A22" s="8"/>
      <c r="B22" s="8"/>
      <c r="C22" s="8"/>
      <c r="D22" s="8" t="s">
        <v>6</v>
      </c>
      <c r="E22" s="39">
        <f>SUBTOTAL(9,E21)</f>
        <v>150119</v>
      </c>
      <c r="F22" s="34"/>
      <c r="G22" s="5"/>
    </row>
    <row r="23" spans="1:9" s="4" customFormat="1" ht="15.75" customHeight="1" thickTop="1" x14ac:dyDescent="0.25">
      <c r="A23" s="8"/>
      <c r="B23" s="8"/>
      <c r="C23" s="8"/>
      <c r="D23" s="8"/>
      <c r="E23" s="41"/>
      <c r="F23" s="34"/>
      <c r="G23" s="5"/>
    </row>
    <row r="24" spans="1:9" ht="15.75" customHeight="1" x14ac:dyDescent="0.2">
      <c r="A24" s="16"/>
      <c r="C24" s="3"/>
      <c r="D24" s="23" t="s">
        <v>16</v>
      </c>
      <c r="E24" s="13">
        <f>E9+E19</f>
        <v>183285</v>
      </c>
    </row>
    <row r="25" spans="1:9" ht="15.75" customHeight="1" x14ac:dyDescent="0.2">
      <c r="A25" s="16"/>
      <c r="C25" s="3"/>
      <c r="D25" s="23" t="s">
        <v>17</v>
      </c>
      <c r="E25" s="13">
        <f>E14+E22</f>
        <v>183285</v>
      </c>
    </row>
    <row r="26" spans="1:9" ht="15.95" customHeight="1" x14ac:dyDescent="0.2">
      <c r="A26" s="16"/>
      <c r="C26" s="3"/>
      <c r="D26" s="23"/>
      <c r="E26" s="13"/>
    </row>
    <row r="27" spans="1:9" ht="15.95" customHeight="1" x14ac:dyDescent="0.2">
      <c r="A27" s="24" t="s">
        <v>23</v>
      </c>
      <c r="B27" s="29"/>
      <c r="C27" s="29"/>
      <c r="D27" s="29"/>
      <c r="E27" s="30" t="s">
        <v>0</v>
      </c>
      <c r="F27" s="30" t="s">
        <v>1</v>
      </c>
    </row>
    <row r="28" spans="1:9" ht="15.95" customHeight="1" x14ac:dyDescent="0.2">
      <c r="A28" s="31"/>
      <c r="B28" s="31"/>
      <c r="C28" s="31"/>
      <c r="D28" s="31"/>
      <c r="E28" s="32" t="s">
        <v>2</v>
      </c>
      <c r="F28" s="32" t="s">
        <v>3</v>
      </c>
      <c r="I28" s="9"/>
    </row>
    <row r="29" spans="1:9" ht="15.95" customHeight="1" x14ac:dyDescent="0.2">
      <c r="A29" s="33"/>
      <c r="B29" s="34"/>
      <c r="C29" s="34"/>
      <c r="D29" s="34"/>
      <c r="E29" s="34"/>
      <c r="F29" s="35"/>
      <c r="I29" s="9"/>
    </row>
    <row r="30" spans="1:9" ht="15.95" customHeight="1" x14ac:dyDescent="0.2">
      <c r="A30" s="1" t="s">
        <v>15</v>
      </c>
      <c r="C30" s="3"/>
      <c r="D30" s="21"/>
      <c r="E30" s="13"/>
      <c r="G30" s="3"/>
    </row>
    <row r="31" spans="1:9" ht="15.95" customHeight="1" x14ac:dyDescent="0.2">
      <c r="A31" s="19" t="s">
        <v>13</v>
      </c>
      <c r="C31" s="3"/>
      <c r="D31" s="21"/>
      <c r="E31" s="13"/>
      <c r="G31" s="3"/>
    </row>
    <row r="32" spans="1:9" ht="15.95" customHeight="1" x14ac:dyDescent="0.2">
      <c r="A32" s="16">
        <v>5623870</v>
      </c>
      <c r="B32" s="6" t="s">
        <v>10</v>
      </c>
      <c r="C32" s="3"/>
      <c r="D32" s="3" t="s">
        <v>20</v>
      </c>
      <c r="E32" s="20">
        <v>19963</v>
      </c>
      <c r="F32" s="8">
        <f>E32</f>
        <v>19963</v>
      </c>
    </row>
    <row r="33" spans="1:6" ht="15.95" customHeight="1" thickBot="1" x14ac:dyDescent="0.25">
      <c r="A33" s="16"/>
      <c r="C33" s="3"/>
      <c r="D33" s="12" t="s">
        <v>6</v>
      </c>
      <c r="E33" s="22">
        <f>SUBTOTAL(9,E32)</f>
        <v>19963</v>
      </c>
    </row>
    <row r="34" spans="1:6" ht="15.95" customHeight="1" thickTop="1" x14ac:dyDescent="0.2">
      <c r="A34" s="18" t="s">
        <v>14</v>
      </c>
      <c r="C34" s="3"/>
      <c r="D34" s="21"/>
      <c r="E34" s="13"/>
    </row>
    <row r="35" spans="1:6" ht="15.95" customHeight="1" x14ac:dyDescent="0.2">
      <c r="A35" s="16">
        <v>56200552</v>
      </c>
      <c r="B35" s="6" t="s">
        <v>24</v>
      </c>
      <c r="C35" s="3"/>
      <c r="D35" s="7" t="s">
        <v>25</v>
      </c>
      <c r="E35" s="10">
        <v>19963</v>
      </c>
      <c r="F35" s="8">
        <v>39963</v>
      </c>
    </row>
    <row r="36" spans="1:6" ht="15.95" customHeight="1" thickBot="1" x14ac:dyDescent="0.25">
      <c r="A36" s="16"/>
      <c r="C36" s="3"/>
      <c r="D36" s="12" t="s">
        <v>6</v>
      </c>
      <c r="E36" s="22">
        <f>SUBTOTAL(9,E35:E35)</f>
        <v>19963</v>
      </c>
    </row>
    <row r="37" spans="1:6" ht="15.95" customHeight="1" thickTop="1" x14ac:dyDescent="0.2">
      <c r="A37" s="16"/>
      <c r="C37" s="3"/>
      <c r="D37" s="21"/>
      <c r="E37" s="13"/>
    </row>
    <row r="38" spans="1:6" ht="15.95" customHeight="1" x14ac:dyDescent="0.2">
      <c r="A38" s="16"/>
      <c r="C38" s="3"/>
      <c r="D38" s="23" t="s">
        <v>16</v>
      </c>
      <c r="E38" s="13">
        <f>E33</f>
        <v>19963</v>
      </c>
    </row>
    <row r="39" spans="1:6" ht="15.95" customHeight="1" x14ac:dyDescent="0.2">
      <c r="A39" s="16"/>
      <c r="C39" s="3"/>
      <c r="D39" s="23" t="s">
        <v>17</v>
      </c>
      <c r="E39" s="13">
        <f>E36</f>
        <v>19963</v>
      </c>
    </row>
    <row r="40" spans="1:6" ht="15.95" customHeight="1" x14ac:dyDescent="0.2">
      <c r="A40" s="16"/>
      <c r="C40" s="3"/>
      <c r="D40" s="23"/>
      <c r="E40" s="13"/>
    </row>
    <row r="41" spans="1:6" ht="15.95" customHeight="1" x14ac:dyDescent="0.2">
      <c r="A41" s="24" t="s">
        <v>26</v>
      </c>
      <c r="B41" s="29"/>
      <c r="C41" s="29"/>
      <c r="D41" s="29"/>
      <c r="E41" s="30" t="s">
        <v>0</v>
      </c>
      <c r="F41" s="30" t="s">
        <v>1</v>
      </c>
    </row>
    <row r="42" spans="1:6" ht="15.95" customHeight="1" x14ac:dyDescent="0.2">
      <c r="A42" s="31"/>
      <c r="B42" s="31"/>
      <c r="C42" s="31"/>
      <c r="D42" s="31"/>
      <c r="E42" s="32" t="s">
        <v>2</v>
      </c>
      <c r="F42" s="32" t="s">
        <v>3</v>
      </c>
    </row>
    <row r="43" spans="1:6" ht="15.95" customHeight="1" x14ac:dyDescent="0.2">
      <c r="A43" s="33"/>
      <c r="B43" s="34"/>
      <c r="C43" s="34"/>
      <c r="D43" s="34"/>
      <c r="E43" s="34"/>
      <c r="F43" s="35"/>
    </row>
    <row r="44" spans="1:6" ht="15.95" customHeight="1" x14ac:dyDescent="0.2">
      <c r="A44" s="27" t="s">
        <v>15</v>
      </c>
      <c r="C44" s="3"/>
      <c r="D44" s="21"/>
      <c r="E44" s="13"/>
    </row>
    <row r="45" spans="1:6" ht="15.95" customHeight="1" x14ac:dyDescent="0.2">
      <c r="A45" s="19" t="s">
        <v>13</v>
      </c>
      <c r="C45" s="3"/>
      <c r="D45" s="21"/>
      <c r="E45" s="13"/>
    </row>
    <row r="46" spans="1:6" ht="15.95" customHeight="1" x14ac:dyDescent="0.2">
      <c r="A46" s="16">
        <v>5633870</v>
      </c>
      <c r="B46" s="6" t="s">
        <v>10</v>
      </c>
      <c r="C46" s="3"/>
      <c r="D46" s="3" t="s">
        <v>20</v>
      </c>
      <c r="E46" s="20">
        <v>110</v>
      </c>
      <c r="F46" s="8">
        <f>E46</f>
        <v>110</v>
      </c>
    </row>
    <row r="47" spans="1:6" ht="15.95" customHeight="1" thickBot="1" x14ac:dyDescent="0.25">
      <c r="A47" s="16"/>
      <c r="C47" s="3"/>
      <c r="D47" s="12" t="s">
        <v>6</v>
      </c>
      <c r="E47" s="22">
        <f>SUBTOTAL(9,E46)</f>
        <v>110</v>
      </c>
    </row>
    <row r="48" spans="1:6" ht="15.95" customHeight="1" thickTop="1" x14ac:dyDescent="0.2">
      <c r="A48" s="18" t="s">
        <v>14</v>
      </c>
      <c r="C48" s="3"/>
      <c r="D48" s="21"/>
      <c r="E48" s="13"/>
    </row>
    <row r="49" spans="1:6" ht="15.95" customHeight="1" x14ac:dyDescent="0.2">
      <c r="A49" s="16">
        <v>56300552</v>
      </c>
      <c r="B49" s="6" t="s">
        <v>5</v>
      </c>
      <c r="C49" s="3"/>
      <c r="D49" s="7" t="s">
        <v>4</v>
      </c>
      <c r="E49" s="10">
        <v>110</v>
      </c>
      <c r="F49" s="8">
        <v>6110</v>
      </c>
    </row>
    <row r="50" spans="1:6" ht="15.95" customHeight="1" thickBot="1" x14ac:dyDescent="0.25">
      <c r="A50" s="16"/>
      <c r="C50" s="3"/>
      <c r="D50" s="12" t="s">
        <v>6</v>
      </c>
      <c r="E50" s="22">
        <f>SUBTOTAL(9,E49:E49)</f>
        <v>110</v>
      </c>
    </row>
    <row r="51" spans="1:6" ht="15.95" customHeight="1" thickTop="1" x14ac:dyDescent="0.2">
      <c r="A51" s="16"/>
      <c r="C51" s="3"/>
      <c r="D51" s="21"/>
      <c r="E51" s="13"/>
    </row>
    <row r="52" spans="1:6" ht="15.95" customHeight="1" x14ac:dyDescent="0.25">
      <c r="A52" s="36" t="s">
        <v>47</v>
      </c>
      <c r="B52" s="35"/>
      <c r="C52" s="35"/>
      <c r="D52" s="35"/>
      <c r="E52" s="35"/>
      <c r="F52" s="34"/>
    </row>
    <row r="53" spans="1:6" ht="15.95" customHeight="1" x14ac:dyDescent="0.25">
      <c r="A53" s="37" t="s">
        <v>13</v>
      </c>
      <c r="B53" s="35"/>
      <c r="C53" s="35"/>
      <c r="D53" s="35"/>
      <c r="E53" s="38"/>
      <c r="F53" s="34"/>
    </row>
    <row r="54" spans="1:6" ht="15.95" customHeight="1" x14ac:dyDescent="0.2">
      <c r="A54" s="14">
        <v>5633870</v>
      </c>
      <c r="B54" s="14">
        <v>387035</v>
      </c>
      <c r="C54" s="8"/>
      <c r="D54" s="8" t="s">
        <v>18</v>
      </c>
      <c r="E54" s="8">
        <v>589638</v>
      </c>
      <c r="F54" s="8">
        <f>E54</f>
        <v>589638</v>
      </c>
    </row>
    <row r="55" spans="1:6" ht="15.95" customHeight="1" thickBot="1" x14ac:dyDescent="0.3">
      <c r="A55" s="35"/>
      <c r="B55" s="35"/>
      <c r="C55" s="35"/>
      <c r="D55" s="12" t="s">
        <v>6</v>
      </c>
      <c r="E55" s="39">
        <f>SUBTOTAL(9,E54)</f>
        <v>589638</v>
      </c>
      <c r="F55" s="34"/>
    </row>
    <row r="56" spans="1:6" ht="15.95" customHeight="1" thickTop="1" x14ac:dyDescent="0.2">
      <c r="A56" s="18" t="s">
        <v>14</v>
      </c>
      <c r="B56" s="35"/>
      <c r="C56" s="35"/>
      <c r="D56" s="35"/>
      <c r="E56" s="35"/>
      <c r="F56" s="34"/>
    </row>
    <row r="57" spans="1:6" ht="15.95" customHeight="1" x14ac:dyDescent="0.2">
      <c r="A57" s="14">
        <v>56300581</v>
      </c>
      <c r="B57" s="14">
        <v>591070</v>
      </c>
      <c r="C57" s="8"/>
      <c r="D57" s="8" t="s">
        <v>27</v>
      </c>
      <c r="E57" s="8">
        <v>589638</v>
      </c>
      <c r="F57" s="8">
        <f>200000+E57</f>
        <v>789638</v>
      </c>
    </row>
    <row r="58" spans="1:6" ht="15.95" customHeight="1" thickBot="1" x14ac:dyDescent="0.3">
      <c r="A58" s="8"/>
      <c r="B58" s="8"/>
      <c r="C58" s="8"/>
      <c r="D58" s="8" t="s">
        <v>6</v>
      </c>
      <c r="E58" s="39">
        <f>SUBTOTAL(9,E57)</f>
        <v>589638</v>
      </c>
      <c r="F58" s="34"/>
    </row>
    <row r="59" spans="1:6" ht="15.95" customHeight="1" thickTop="1" x14ac:dyDescent="0.2">
      <c r="A59" s="35"/>
      <c r="B59" s="35"/>
      <c r="C59" s="35"/>
      <c r="D59" s="35"/>
      <c r="E59" s="35"/>
      <c r="F59" s="34"/>
    </row>
    <row r="60" spans="1:6" ht="15.95" customHeight="1" x14ac:dyDescent="0.25">
      <c r="A60" s="35"/>
      <c r="B60" s="35"/>
      <c r="C60" s="35"/>
      <c r="D60" s="23" t="s">
        <v>16</v>
      </c>
      <c r="E60" s="40">
        <f>E47+E55</f>
        <v>589748</v>
      </c>
      <c r="F60" s="34"/>
    </row>
    <row r="61" spans="1:6" ht="15.95" customHeight="1" x14ac:dyDescent="0.25">
      <c r="A61" s="35"/>
      <c r="B61" s="35"/>
      <c r="C61" s="35"/>
      <c r="D61" s="23" t="s">
        <v>17</v>
      </c>
      <c r="E61" s="40">
        <f>E50+E58</f>
        <v>589748</v>
      </c>
      <c r="F61" s="34"/>
    </row>
    <row r="62" spans="1:6" ht="15.95" customHeight="1" x14ac:dyDescent="0.25">
      <c r="A62" s="35"/>
      <c r="B62" s="35"/>
      <c r="C62" s="35"/>
      <c r="D62" s="23"/>
      <c r="E62" s="40"/>
      <c r="F62" s="34"/>
    </row>
    <row r="63" spans="1:6" ht="15.95" customHeight="1" x14ac:dyDescent="0.2">
      <c r="A63" s="24" t="s">
        <v>29</v>
      </c>
      <c r="B63" s="24"/>
      <c r="C63" s="24"/>
      <c r="D63" s="24"/>
      <c r="E63" s="44" t="s">
        <v>0</v>
      </c>
      <c r="F63" s="44" t="s">
        <v>1</v>
      </c>
    </row>
    <row r="64" spans="1:6" ht="15.95" customHeight="1" x14ac:dyDescent="0.2">
      <c r="A64" s="45"/>
      <c r="B64" s="45"/>
      <c r="C64" s="45"/>
      <c r="D64" s="45"/>
      <c r="E64" s="46" t="s">
        <v>2</v>
      </c>
      <c r="F64" s="46" t="s">
        <v>3</v>
      </c>
    </row>
    <row r="65" spans="1:6" ht="15.95" customHeight="1" x14ac:dyDescent="0.2">
      <c r="A65" s="47"/>
      <c r="B65" s="47"/>
      <c r="C65" s="47"/>
      <c r="D65" s="47"/>
      <c r="E65" s="48"/>
      <c r="F65" s="48"/>
    </row>
    <row r="66" spans="1:6" ht="15.95" customHeight="1" x14ac:dyDescent="0.2">
      <c r="A66" s="1" t="s">
        <v>30</v>
      </c>
      <c r="D66" s="12"/>
      <c r="E66" s="13"/>
    </row>
    <row r="67" spans="1:6" ht="15.95" customHeight="1" x14ac:dyDescent="0.2">
      <c r="A67" s="49"/>
      <c r="D67" s="12"/>
      <c r="E67" s="13"/>
    </row>
    <row r="68" spans="1:6" ht="15.95" customHeight="1" x14ac:dyDescent="0.2">
      <c r="A68" s="19" t="s">
        <v>31</v>
      </c>
      <c r="D68" s="12"/>
      <c r="E68" s="13"/>
    </row>
    <row r="69" spans="1:6" ht="15.95" customHeight="1" x14ac:dyDescent="0.2">
      <c r="A69" s="18" t="s">
        <v>13</v>
      </c>
      <c r="D69" s="12"/>
      <c r="E69" s="13"/>
    </row>
    <row r="70" spans="1:6" ht="15.95" customHeight="1" x14ac:dyDescent="0.2">
      <c r="A70" s="6" t="s">
        <v>32</v>
      </c>
      <c r="B70" s="6" t="s">
        <v>33</v>
      </c>
      <c r="C70" s="6" t="s">
        <v>34</v>
      </c>
      <c r="D70" s="50" t="s">
        <v>35</v>
      </c>
      <c r="E70" s="10">
        <v>-3760</v>
      </c>
      <c r="F70" s="8">
        <v>0</v>
      </c>
    </row>
    <row r="71" spans="1:6" ht="15.95" customHeight="1" thickBot="1" x14ac:dyDescent="0.25">
      <c r="A71" s="3"/>
      <c r="B71" s="3"/>
      <c r="C71" s="3"/>
      <c r="D71" s="12" t="s">
        <v>6</v>
      </c>
      <c r="E71" s="22">
        <f>SUBTOTAL(9,E70)</f>
        <v>-3760</v>
      </c>
    </row>
    <row r="72" spans="1:6" ht="15.95" customHeight="1" thickTop="1" x14ac:dyDescent="0.2">
      <c r="A72" s="19" t="s">
        <v>36</v>
      </c>
      <c r="E72" s="13"/>
    </row>
    <row r="73" spans="1:6" ht="15.95" customHeight="1" x14ac:dyDescent="0.2">
      <c r="A73" s="6" t="s">
        <v>37</v>
      </c>
      <c r="B73" s="6" t="s">
        <v>38</v>
      </c>
      <c r="C73" s="6" t="s">
        <v>34</v>
      </c>
      <c r="D73" s="50" t="s">
        <v>39</v>
      </c>
      <c r="E73" s="11">
        <v>-3760</v>
      </c>
      <c r="F73" s="8">
        <v>0</v>
      </c>
    </row>
    <row r="74" spans="1:6" ht="15.95" customHeight="1" thickBot="1" x14ac:dyDescent="0.25">
      <c r="A74" s="16"/>
      <c r="B74" s="16"/>
      <c r="C74" s="16"/>
      <c r="D74" s="12" t="s">
        <v>6</v>
      </c>
      <c r="E74" s="22">
        <f>SUBTOTAL(9,E73:E73)</f>
        <v>-3760</v>
      </c>
    </row>
    <row r="75" spans="1:6" ht="15.95" customHeight="1" thickTop="1" x14ac:dyDescent="0.2">
      <c r="A75" s="19" t="s">
        <v>48</v>
      </c>
      <c r="D75" s="12"/>
      <c r="E75" s="13"/>
    </row>
    <row r="76" spans="1:6" ht="15.95" customHeight="1" x14ac:dyDescent="0.2">
      <c r="A76" s="18" t="s">
        <v>13</v>
      </c>
      <c r="D76" s="12"/>
      <c r="E76" s="13"/>
    </row>
    <row r="77" spans="1:6" ht="15.95" customHeight="1" x14ac:dyDescent="0.2">
      <c r="A77" s="6" t="s">
        <v>49</v>
      </c>
      <c r="B77" s="6" t="s">
        <v>33</v>
      </c>
      <c r="C77" s="6" t="s">
        <v>50</v>
      </c>
      <c r="D77" s="50" t="s">
        <v>35</v>
      </c>
      <c r="E77" s="10">
        <f>3760+150119</f>
        <v>153879</v>
      </c>
      <c r="F77" s="8">
        <f>100000+E77</f>
        <v>253879</v>
      </c>
    </row>
    <row r="78" spans="1:6" ht="15.95" customHeight="1" thickBot="1" x14ac:dyDescent="0.25">
      <c r="A78" s="3"/>
      <c r="B78" s="3"/>
      <c r="C78" s="3"/>
      <c r="D78" s="12" t="s">
        <v>6</v>
      </c>
      <c r="E78" s="22">
        <f>SUBTOTAL(9,E77)</f>
        <v>153879</v>
      </c>
    </row>
    <row r="79" spans="1:6" ht="15.95" customHeight="1" thickTop="1" x14ac:dyDescent="0.2">
      <c r="A79" s="19" t="s">
        <v>36</v>
      </c>
      <c r="E79" s="13"/>
    </row>
    <row r="80" spans="1:6" ht="15.95" customHeight="1" x14ac:dyDescent="0.2">
      <c r="A80" s="6" t="s">
        <v>41</v>
      </c>
      <c r="B80" s="6" t="s">
        <v>51</v>
      </c>
      <c r="C80" s="6" t="s">
        <v>50</v>
      </c>
      <c r="D80" s="50" t="s">
        <v>52</v>
      </c>
      <c r="E80" s="11">
        <f>3760+150119</f>
        <v>153879</v>
      </c>
      <c r="F80" s="8">
        <f>100000+E80</f>
        <v>253879</v>
      </c>
    </row>
    <row r="81" spans="1:6" ht="15.95" customHeight="1" thickBot="1" x14ac:dyDescent="0.25">
      <c r="A81" s="16"/>
      <c r="B81" s="16"/>
      <c r="C81" s="16"/>
      <c r="D81" s="12" t="s">
        <v>6</v>
      </c>
      <c r="E81" s="22">
        <f>SUBTOTAL(9,E80:E80)</f>
        <v>153879</v>
      </c>
    </row>
    <row r="82" spans="1:6" ht="15.95" customHeight="1" thickTop="1" x14ac:dyDescent="0.2">
      <c r="A82" s="19" t="s">
        <v>42</v>
      </c>
      <c r="D82" s="12"/>
      <c r="E82" s="13"/>
    </row>
    <row r="83" spans="1:6" ht="15.95" customHeight="1" x14ac:dyDescent="0.2">
      <c r="A83" s="18" t="s">
        <v>13</v>
      </c>
      <c r="D83" s="12"/>
      <c r="E83" s="13"/>
    </row>
    <row r="84" spans="1:6" ht="15.95" customHeight="1" x14ac:dyDescent="0.2">
      <c r="A84" s="6" t="s">
        <v>32</v>
      </c>
      <c r="B84" s="6" t="s">
        <v>43</v>
      </c>
      <c r="C84" s="6" t="s">
        <v>44</v>
      </c>
      <c r="D84" s="50" t="s">
        <v>40</v>
      </c>
      <c r="E84" s="10">
        <v>-73690</v>
      </c>
      <c r="F84" s="8">
        <v>0</v>
      </c>
    </row>
    <row r="85" spans="1:6" ht="15.95" customHeight="1" thickBot="1" x14ac:dyDescent="0.25">
      <c r="A85" s="3"/>
      <c r="B85" s="3"/>
      <c r="C85" s="3"/>
      <c r="D85" s="12" t="s">
        <v>6</v>
      </c>
      <c r="E85" s="22">
        <f>SUBTOTAL(9,E84)</f>
        <v>-73690</v>
      </c>
    </row>
    <row r="86" spans="1:6" ht="15.95" customHeight="1" thickTop="1" x14ac:dyDescent="0.2">
      <c r="A86" s="19" t="s">
        <v>36</v>
      </c>
      <c r="E86" s="13"/>
    </row>
    <row r="87" spans="1:6" ht="15.95" customHeight="1" x14ac:dyDescent="0.2">
      <c r="A87" s="6" t="s">
        <v>37</v>
      </c>
      <c r="B87" s="6" t="s">
        <v>38</v>
      </c>
      <c r="C87" s="6" t="s">
        <v>44</v>
      </c>
      <c r="D87" s="50" t="s">
        <v>39</v>
      </c>
      <c r="E87" s="11">
        <v>-73690</v>
      </c>
      <c r="F87" s="8">
        <v>0</v>
      </c>
    </row>
    <row r="88" spans="1:6" ht="15.95" customHeight="1" thickBot="1" x14ac:dyDescent="0.25">
      <c r="A88" s="16"/>
      <c r="B88" s="16"/>
      <c r="C88" s="16"/>
      <c r="D88" s="12" t="s">
        <v>6</v>
      </c>
      <c r="E88" s="22">
        <f>SUBTOTAL(9,E87:E87)</f>
        <v>-73690</v>
      </c>
    </row>
    <row r="89" spans="1:6" ht="15.95" customHeight="1" thickTop="1" x14ac:dyDescent="0.2">
      <c r="A89" s="16"/>
      <c r="B89" s="16"/>
      <c r="C89" s="16"/>
      <c r="D89" s="12"/>
      <c r="E89" s="61"/>
    </row>
    <row r="90" spans="1:6" ht="15.95" customHeight="1" x14ac:dyDescent="0.2">
      <c r="A90" s="52" t="s">
        <v>29</v>
      </c>
      <c r="B90" s="53"/>
      <c r="C90" s="54"/>
      <c r="D90" s="55"/>
      <c r="E90" s="44" t="s">
        <v>0</v>
      </c>
      <c r="F90" s="44" t="s">
        <v>1</v>
      </c>
    </row>
    <row r="91" spans="1:6" ht="15.95" customHeight="1" x14ac:dyDescent="0.2">
      <c r="A91" s="56" t="s">
        <v>45</v>
      </c>
      <c r="B91" s="57"/>
      <c r="C91" s="58"/>
      <c r="D91" s="58"/>
      <c r="E91" s="46" t="s">
        <v>2</v>
      </c>
      <c r="F91" s="46" t="s">
        <v>3</v>
      </c>
    </row>
    <row r="92" spans="1:6" ht="15.95" customHeight="1" x14ac:dyDescent="0.2">
      <c r="A92" s="59"/>
      <c r="B92" s="17"/>
      <c r="C92" s="60"/>
      <c r="D92" s="60"/>
      <c r="E92" s="48"/>
      <c r="F92" s="48"/>
    </row>
    <row r="93" spans="1:6" ht="15.95" customHeight="1" x14ac:dyDescent="0.2">
      <c r="A93" s="19" t="s">
        <v>53</v>
      </c>
      <c r="D93" s="12"/>
      <c r="E93" s="13"/>
    </row>
    <row r="94" spans="1:6" ht="15.95" customHeight="1" x14ac:dyDescent="0.2">
      <c r="A94" s="18" t="s">
        <v>13</v>
      </c>
      <c r="D94" s="12"/>
      <c r="E94" s="13"/>
    </row>
    <row r="95" spans="1:6" ht="15.95" customHeight="1" x14ac:dyDescent="0.2">
      <c r="A95" s="6" t="s">
        <v>49</v>
      </c>
      <c r="B95" s="6" t="s">
        <v>43</v>
      </c>
      <c r="C95" s="6" t="s">
        <v>56</v>
      </c>
      <c r="D95" s="50" t="s">
        <v>40</v>
      </c>
      <c r="E95" s="10">
        <f>73690+589638</f>
        <v>663328</v>
      </c>
      <c r="F95" s="8">
        <f>175000+E95</f>
        <v>838328</v>
      </c>
    </row>
    <row r="96" spans="1:6" ht="15.95" customHeight="1" thickBot="1" x14ac:dyDescent="0.25">
      <c r="A96" s="3"/>
      <c r="B96" s="3"/>
      <c r="C96" s="3"/>
      <c r="D96" s="12" t="s">
        <v>6</v>
      </c>
      <c r="E96" s="22">
        <f>SUBTOTAL(9,E95)</f>
        <v>663328</v>
      </c>
    </row>
    <row r="97" spans="1:6" ht="15.95" customHeight="1" thickTop="1" x14ac:dyDescent="0.2">
      <c r="A97" s="19" t="s">
        <v>36</v>
      </c>
      <c r="E97" s="13"/>
    </row>
    <row r="98" spans="1:6" ht="15.95" customHeight="1" x14ac:dyDescent="0.2">
      <c r="A98" s="6" t="s">
        <v>54</v>
      </c>
      <c r="B98" s="6" t="s">
        <v>55</v>
      </c>
      <c r="C98" s="6" t="s">
        <v>56</v>
      </c>
      <c r="D98" s="50" t="s">
        <v>57</v>
      </c>
      <c r="E98" s="11">
        <f>73690+589638</f>
        <v>663328</v>
      </c>
      <c r="F98" s="8">
        <f>175000+E98</f>
        <v>838328</v>
      </c>
    </row>
    <row r="99" spans="1:6" ht="15.95" customHeight="1" thickBot="1" x14ac:dyDescent="0.25">
      <c r="A99" s="16"/>
      <c r="B99" s="16"/>
      <c r="C99" s="16"/>
      <c r="D99" s="12" t="s">
        <v>6</v>
      </c>
      <c r="E99" s="22">
        <f>SUBTOTAL(9,E98:E98)</f>
        <v>663328</v>
      </c>
    </row>
    <row r="100" spans="1:6" ht="15.95" customHeight="1" thickTop="1" x14ac:dyDescent="0.2">
      <c r="D100" s="28"/>
    </row>
    <row r="101" spans="1:6" ht="15.95" customHeight="1" x14ac:dyDescent="0.2">
      <c r="D101" s="23" t="s">
        <v>16</v>
      </c>
      <c r="E101" s="51">
        <f>E71+E78+E85+E96</f>
        <v>739757</v>
      </c>
    </row>
    <row r="102" spans="1:6" ht="15.95" customHeight="1" x14ac:dyDescent="0.2">
      <c r="D102" s="23" t="s">
        <v>17</v>
      </c>
      <c r="E102" s="51">
        <f>E74+E81+E88+E99</f>
        <v>739757</v>
      </c>
    </row>
    <row r="103" spans="1:6" ht="15.95" customHeight="1" x14ac:dyDescent="0.2">
      <c r="D103" s="12"/>
    </row>
    <row r="104" spans="1:6" ht="15.95" customHeight="1" x14ac:dyDescent="0.2">
      <c r="D104" s="3" t="s">
        <v>28</v>
      </c>
      <c r="E104" s="8">
        <f>E25+E39+E61+E102</f>
        <v>1532753</v>
      </c>
    </row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rintOptions horizontalCentered="1"/>
  <pageMargins left="0.5" right="0.5" top="0.5" bottom="0.5" header="0.3" footer="0.3"/>
  <pageSetup scale="93" fitToHeight="0" orientation="portrait" r:id="rId3"/>
  <headerFooter differentFirst="1" alignWithMargins="0">
    <oddFooter>&amp;C- &amp;P -</oddFooter>
    <firstFooter>&amp;C- &amp;P -</firstFooter>
  </headerFooter>
  <rowBreaks count="2" manualBreakCount="2">
    <brk id="40" max="5" man="1"/>
    <brk id="8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2021-02-15T19:13:45Z</cp:lastPrinted>
  <dcterms:created xsi:type="dcterms:W3CDTF">2007-01-29T16:59:23Z</dcterms:created>
  <dcterms:modified xsi:type="dcterms:W3CDTF">2021-02-15T19:15:12Z</dcterms:modified>
</cp:coreProperties>
</file>