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IAL SERVICES\BUDGET\2022\#1 City Council Agendas\9-29-21 2nd Public Hearing\"/>
    </mc:Choice>
  </mc:AlternateContent>
  <bookViews>
    <workbookView xWindow="0" yWindow="0" windowWidth="28800" windowHeight="10935" tabRatio="597" firstSheet="1" activeTab="1"/>
  </bookViews>
  <sheets>
    <sheet name="Revised numbers from budget" sheetId="4" state="hidden" r:id="rId1"/>
    <sheet name="Attachment B" sheetId="5" r:id="rId2"/>
  </sheets>
  <definedNames>
    <definedName name="_xlnm.Print_Area" localSheetId="1">'Attachment B'!$A$1:$L$32</definedName>
    <definedName name="_xlnm.Print_Area" localSheetId="0">'Revised numbers from budget'!$A$1:$M$29</definedName>
  </definedNames>
  <calcPr calcId="162913"/>
</workbook>
</file>

<file path=xl/calcChain.xml><?xml version="1.0" encoding="utf-8"?>
<calcChain xmlns="http://schemas.openxmlformats.org/spreadsheetml/2006/main">
  <c r="I28" i="5" l="1"/>
  <c r="G28" i="5" l="1"/>
  <c r="K28" i="5"/>
  <c r="C31" i="5"/>
  <c r="I31" i="5" l="1"/>
  <c r="K30" i="5" l="1"/>
  <c r="K9" i="5"/>
  <c r="G31" i="5"/>
  <c r="K14" i="5" l="1"/>
  <c r="E31" i="5"/>
  <c r="K25" i="5"/>
  <c r="K26" i="5"/>
  <c r="K21" i="5"/>
  <c r="K17" i="5"/>
  <c r="K16" i="5"/>
  <c r="K15" i="5"/>
  <c r="K13" i="5"/>
  <c r="K12" i="5"/>
  <c r="K20" i="5"/>
  <c r="I26" i="4"/>
  <c r="M26" i="4" s="1"/>
  <c r="I25" i="4"/>
  <c r="M25" i="4" s="1"/>
  <c r="I24" i="4"/>
  <c r="M24" i="4" s="1"/>
  <c r="I23" i="4"/>
  <c r="M23" i="4" s="1"/>
  <c r="I21" i="4"/>
  <c r="M21" i="4" s="1"/>
  <c r="I19" i="4"/>
  <c r="M19" i="4" s="1"/>
  <c r="I18" i="4"/>
  <c r="M18" i="4" s="1"/>
  <c r="I17" i="4"/>
  <c r="M17" i="4" s="1"/>
  <c r="I16" i="4"/>
  <c r="M16" i="4" s="1"/>
  <c r="I15" i="4"/>
  <c r="M15" i="4" s="1"/>
  <c r="I14" i="4"/>
  <c r="M14" i="4" s="1"/>
  <c r="I13" i="4"/>
  <c r="M13" i="4" s="1"/>
  <c r="I10" i="4"/>
  <c r="M10" i="4" s="1"/>
  <c r="I11" i="4"/>
  <c r="M11" i="4" s="1"/>
  <c r="E27" i="4"/>
  <c r="G9" i="4"/>
  <c r="I9" i="4" s="1"/>
  <c r="M9" i="4" s="1"/>
  <c r="M27" i="4" s="1"/>
  <c r="G27" i="4"/>
  <c r="C27" i="4"/>
  <c r="K9" i="4"/>
  <c r="K27" i="4" s="1"/>
  <c r="K31" i="5" l="1"/>
  <c r="I27" i="4"/>
</calcChain>
</file>

<file path=xl/sharedStrings.xml><?xml version="1.0" encoding="utf-8"?>
<sst xmlns="http://schemas.openxmlformats.org/spreadsheetml/2006/main" count="83" uniqueCount="56">
  <si>
    <t>Total</t>
  </si>
  <si>
    <t>City Manager's</t>
  </si>
  <si>
    <t>City Council's</t>
  </si>
  <si>
    <t>Proposed</t>
  </si>
  <si>
    <t xml:space="preserve">Revisions of </t>
  </si>
  <si>
    <t>Budget</t>
  </si>
  <si>
    <t xml:space="preserve"> </t>
  </si>
  <si>
    <t>General</t>
  </si>
  <si>
    <t>Water &amp; Sewer</t>
  </si>
  <si>
    <t>Golf Course</t>
  </si>
  <si>
    <t xml:space="preserve">Capital Improvement </t>
  </si>
  <si>
    <t xml:space="preserve">Airport </t>
  </si>
  <si>
    <t>Stormwater Utility</t>
  </si>
  <si>
    <t>Tentative</t>
  </si>
  <si>
    <t>Public Hearing</t>
  </si>
  <si>
    <t>Recommend</t>
  </si>
  <si>
    <t>Insurance Fund</t>
  </si>
  <si>
    <t>Changes for</t>
  </si>
  <si>
    <t>Special Revenue Funds</t>
  </si>
  <si>
    <t xml:space="preserve">Proposed </t>
  </si>
  <si>
    <t>FUND</t>
  </si>
  <si>
    <t>2007-08</t>
  </si>
  <si>
    <t>Revised</t>
  </si>
  <si>
    <t>2008-09</t>
  </si>
  <si>
    <t>July 21, 2008</t>
  </si>
  <si>
    <t>Sept. 16, 2008</t>
  </si>
  <si>
    <t>Summary of 2008-2009 Budget</t>
  </si>
  <si>
    <t>for the September 16, 2008 Public Hearing</t>
  </si>
  <si>
    <t>Housing &amp; Community Development</t>
  </si>
  <si>
    <t>CDBG</t>
  </si>
  <si>
    <t>HOME</t>
  </si>
  <si>
    <t>SHIP</t>
  </si>
  <si>
    <t>Downtown Redevelopment</t>
  </si>
  <si>
    <t>Babcock Street Redevelopment</t>
  </si>
  <si>
    <t>Eau Gallie Riverfront Redevelopment</t>
  </si>
  <si>
    <t>*</t>
  </si>
  <si>
    <t>Council approved changes to certain expenditure budgets.  To the extent one change offsets the other, there is no change to the General Fund total.</t>
  </si>
  <si>
    <t>Risk Management</t>
  </si>
  <si>
    <t>Workers' Compensation</t>
  </si>
  <si>
    <t>General Fund</t>
  </si>
  <si>
    <t>Capital Improvement Fund</t>
  </si>
  <si>
    <t>Airport Fund</t>
  </si>
  <si>
    <t xml:space="preserve">Revisions for </t>
  </si>
  <si>
    <t>Enterprise Funds</t>
  </si>
  <si>
    <t>Internal Service Funds</t>
  </si>
  <si>
    <t>Fund</t>
  </si>
  <si>
    <t>Adopted</t>
  </si>
  <si>
    <t>FY 2021</t>
  </si>
  <si>
    <t>Downtown CRA</t>
  </si>
  <si>
    <t>Babcock Street CRA</t>
  </si>
  <si>
    <t>Eau Gallie CRA</t>
  </si>
  <si>
    <t>FY 2022</t>
  </si>
  <si>
    <t>Sept. 15, 2021</t>
  </si>
  <si>
    <t>Sept. 29, 2021</t>
  </si>
  <si>
    <t xml:space="preserve">                                                                                                          Schedule A</t>
  </si>
  <si>
    <t xml:space="preserve">                                                                                           Summary of FY 2022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</si>
</sst>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000"/>
    <numFmt numFmtId="166" formatCode="_(* #,##0_);_(* \(#,##0\);_(* &quot;&quot;_);_(@_)"/>
    <numFmt numFmtId="167" formatCode="_(&quot;$&quot;* #,##0_);_(&quot;$&quot;* \(#,##0\);_(&quot;$&quot;* &quot;&quot;_);_(@_)"/>
    <numFmt numFmtId="168" formatCode="0.0000\ \ "/>
    <numFmt numFmtId="169" formatCode="_(&quot;$&quot;* #,##0_);_(&quot;$&quot;* \(#,##0\);_(&quot;$&quot;* &quot;0&quot;_);_(@_)"/>
    <numFmt numFmtId="170" formatCode="_(* #,##0.000_);_(* \(#,##0.000\);_(* &quot;-&quot;???_);_(@_)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strike/>
      <sz val="12"/>
      <color rgb="FFFF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38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8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2" fillId="0" borderId="0" xfId="0" quotePrefix="1" applyNumberFormat="1" applyFont="1"/>
    <xf numFmtId="38" fontId="2" fillId="0" borderId="0" xfId="0" applyNumberFormat="1" applyFont="1"/>
    <xf numFmtId="38" fontId="2" fillId="0" borderId="0" xfId="0" applyNumberFormat="1" applyFont="1" applyAlignment="1">
      <alignment horizontal="right"/>
    </xf>
    <xf numFmtId="38" fontId="2" fillId="0" borderId="0" xfId="1" applyNumberFormat="1" applyFont="1"/>
    <xf numFmtId="38" fontId="3" fillId="0" borderId="0" xfId="2" applyNumberFormat="1" applyFont="1"/>
    <xf numFmtId="0" fontId="2" fillId="0" borderId="0" xfId="0" applyFont="1" applyAlignment="1">
      <alignment horizontal="right"/>
    </xf>
    <xf numFmtId="38" fontId="3" fillId="0" borderId="0" xfId="1" applyNumberFormat="1" applyFont="1"/>
    <xf numFmtId="38" fontId="3" fillId="0" borderId="0" xfId="0" applyNumberFormat="1" applyFont="1"/>
    <xf numFmtId="0" fontId="4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2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38" fontId="3" fillId="0" borderId="1" xfId="1" applyNumberFormat="1" applyFont="1" applyFill="1" applyBorder="1" applyAlignment="1">
      <alignment vertical="center"/>
    </xf>
    <xf numFmtId="38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168" fontId="2" fillId="0" borderId="0" xfId="0" applyNumberFormat="1" applyFont="1" applyFill="1" applyAlignment="1">
      <alignment vertical="center"/>
    </xf>
    <xf numFmtId="38" fontId="5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8" fontId="2" fillId="3" borderId="2" xfId="0" applyNumberFormat="1" applyFont="1" applyFill="1" applyBorder="1" applyAlignment="1">
      <alignment vertical="center"/>
    </xf>
    <xf numFmtId="38" fontId="7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38" fontId="8" fillId="3" borderId="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38" fontId="7" fillId="3" borderId="0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38" fontId="2" fillId="2" borderId="0" xfId="0" applyNumberFormat="1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38" fontId="2" fillId="2" borderId="0" xfId="1" applyNumberFormat="1" applyFont="1" applyFill="1" applyAlignment="1">
      <alignment horizontal="centerContinuous" vertical="center"/>
    </xf>
    <xf numFmtId="165" fontId="2" fillId="0" borderId="0" xfId="0" applyNumberFormat="1" applyFont="1" applyFill="1" applyAlignment="1">
      <alignment horizontal="right" vertical="top"/>
    </xf>
    <xf numFmtId="38" fontId="5" fillId="0" borderId="0" xfId="0" applyNumberFormat="1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67" fontId="5" fillId="0" borderId="0" xfId="0" applyNumberFormat="1" applyFont="1" applyFill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5" fillId="0" borderId="0" xfId="1" applyNumberFormat="1" applyFont="1" applyFill="1" applyAlignment="1">
      <alignment vertical="center"/>
    </xf>
    <xf numFmtId="38" fontId="6" fillId="4" borderId="0" xfId="0" applyNumberFormat="1" applyFont="1" applyFill="1" applyAlignment="1">
      <alignment horizontal="left" vertical="center" indent="1"/>
    </xf>
    <xf numFmtId="166" fontId="6" fillId="4" borderId="0" xfId="0" applyNumberFormat="1" applyFont="1" applyFill="1" applyAlignment="1">
      <alignment vertical="center"/>
    </xf>
    <xf numFmtId="166" fontId="5" fillId="4" borderId="0" xfId="0" applyNumberFormat="1" applyFont="1" applyFill="1" applyAlignment="1">
      <alignment vertical="center"/>
    </xf>
    <xf numFmtId="166" fontId="6" fillId="4" borderId="0" xfId="1" applyNumberFormat="1" applyFont="1" applyFill="1" applyAlignment="1">
      <alignment vertical="center"/>
    </xf>
    <xf numFmtId="166" fontId="6" fillId="4" borderId="0" xfId="0" applyNumberFormat="1" applyFont="1" applyFill="1" applyAlignment="1"/>
    <xf numFmtId="0" fontId="6" fillId="4" borderId="0" xfId="0" applyFont="1" applyFill="1" applyAlignment="1">
      <alignment horizontal="left" indent="1"/>
    </xf>
    <xf numFmtId="166" fontId="5" fillId="0" borderId="2" xfId="0" applyNumberFormat="1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166" fontId="5" fillId="0" borderId="2" xfId="1" applyNumberFormat="1" applyFont="1" applyFill="1" applyBorder="1" applyAlignment="1">
      <alignment vertical="center"/>
    </xf>
    <xf numFmtId="167" fontId="5" fillId="3" borderId="0" xfId="0" applyNumberFormat="1" applyFont="1" applyFill="1" applyAlignment="1">
      <alignment vertical="center"/>
    </xf>
    <xf numFmtId="167" fontId="5" fillId="3" borderId="0" xfId="0" applyNumberFormat="1" applyFont="1" applyFill="1" applyBorder="1" applyAlignment="1">
      <alignment vertical="center"/>
    </xf>
    <xf numFmtId="169" fontId="5" fillId="3" borderId="0" xfId="0" applyNumberFormat="1" applyFont="1" applyFill="1" applyAlignment="1">
      <alignment vertical="center"/>
    </xf>
    <xf numFmtId="42" fontId="2" fillId="0" borderId="0" xfId="0" applyNumberFormat="1" applyFont="1" applyFill="1" applyAlignment="1">
      <alignment horizontal="right" vertical="center"/>
    </xf>
    <xf numFmtId="38" fontId="2" fillId="0" borderId="0" xfId="0" applyNumberFormat="1" applyFont="1" applyFill="1" applyAlignment="1">
      <alignment horizontal="left" vertical="center"/>
    </xf>
    <xf numFmtId="3" fontId="3" fillId="0" borderId="0" xfId="0" applyNumberFormat="1" applyFont="1" applyFill="1" applyAlignment="1"/>
    <xf numFmtId="3" fontId="2" fillId="0" borderId="0" xfId="0" applyNumberFormat="1" applyFont="1" applyFill="1" applyAlignment="1"/>
    <xf numFmtId="38" fontId="3" fillId="0" borderId="0" xfId="0" applyNumberFormat="1" applyFont="1" applyFill="1" applyAlignment="1">
      <alignment horizontal="left" vertical="center" indent="1"/>
    </xf>
    <xf numFmtId="166" fontId="3" fillId="0" borderId="0" xfId="0" applyNumberFormat="1" applyFont="1" applyFill="1" applyAlignment="1"/>
    <xf numFmtId="0" fontId="3" fillId="0" borderId="0" xfId="0" applyFont="1" applyFill="1" applyAlignment="1">
      <alignment horizontal="left" indent="1"/>
    </xf>
    <xf numFmtId="3" fontId="2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38" fontId="3" fillId="0" borderId="0" xfId="0" quotePrefix="1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38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38" fontId="3" fillId="0" borderId="2" xfId="0" applyNumberFormat="1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center" vertical="center"/>
    </xf>
    <xf numFmtId="38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167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/>
    <xf numFmtId="3" fontId="3" fillId="0" borderId="0" xfId="1" applyNumberFormat="1" applyFont="1" applyFill="1" applyAlignment="1"/>
    <xf numFmtId="3" fontId="3" fillId="0" borderId="0" xfId="1" applyNumberFormat="1" applyFont="1" applyFill="1" applyAlignment="1">
      <alignment vertical="center"/>
    </xf>
    <xf numFmtId="43" fontId="3" fillId="0" borderId="0" xfId="1" applyFont="1" applyFill="1" applyAlignment="1">
      <alignment vertical="center"/>
    </xf>
    <xf numFmtId="41" fontId="11" fillId="0" borderId="0" xfId="0" applyNumberFormat="1" applyFont="1" applyFill="1" applyAlignment="1"/>
    <xf numFmtId="170" fontId="3" fillId="0" borderId="0" xfId="1" applyNumberFormat="1" applyFont="1" applyFill="1" applyAlignment="1"/>
    <xf numFmtId="6" fontId="12" fillId="0" borderId="2" xfId="0" applyNumberFormat="1" applyFont="1" applyFill="1" applyBorder="1" applyAlignment="1"/>
    <xf numFmtId="41" fontId="3" fillId="0" borderId="2" xfId="0" applyNumberFormat="1" applyFont="1" applyFill="1" applyBorder="1" applyAlignment="1"/>
    <xf numFmtId="41" fontId="12" fillId="0" borderId="2" xfId="0" applyNumberFormat="1" applyFont="1" applyFill="1" applyBorder="1" applyAlignment="1"/>
    <xf numFmtId="167" fontId="3" fillId="0" borderId="0" xfId="0" applyNumberFormat="1" applyFont="1" applyFill="1" applyAlignment="1"/>
    <xf numFmtId="3" fontId="3" fillId="0" borderId="0" xfId="0" applyNumberFormat="1" applyFont="1" applyFill="1" applyAlignment="1">
      <alignment horizontal="right"/>
    </xf>
    <xf numFmtId="37" fontId="3" fillId="0" borderId="0" xfId="1" applyNumberFormat="1" applyFont="1" applyFill="1" applyAlignment="1"/>
    <xf numFmtId="0" fontId="3" fillId="0" borderId="0" xfId="0" applyFont="1" applyAlignment="1">
      <alignment horizontal="right"/>
    </xf>
    <xf numFmtId="38" fontId="2" fillId="0" borderId="2" xfId="0" applyNumberFormat="1" applyFont="1" applyFill="1" applyBorder="1" applyAlignment="1">
      <alignment vertical="center"/>
    </xf>
    <xf numFmtId="38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 indent="1"/>
    </xf>
    <xf numFmtId="49" fontId="9" fillId="0" borderId="0" xfId="0" applyNumberFormat="1" applyFont="1" applyFill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38" fontId="3" fillId="0" borderId="0" xfId="0" applyNumberFormat="1" applyFont="1" applyFill="1" applyAlignment="1">
      <alignment vertical="center" wrapText="1"/>
    </xf>
    <xf numFmtId="0" fontId="2" fillId="0" borderId="0" xfId="0" applyFon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7</xdr:row>
      <xdr:rowOff>0</xdr:rowOff>
    </xdr:from>
    <xdr:to>
      <xdr:col>7</xdr:col>
      <xdr:colOff>57150</xdr:colOff>
      <xdr:row>8</xdr:row>
      <xdr:rowOff>142875</xdr:rowOff>
    </xdr:to>
    <xdr:sp macro="" textlink="">
      <xdr:nvSpPr>
        <xdr:cNvPr id="2" name="TextBox 1"/>
        <xdr:cNvSpPr txBox="1"/>
      </xdr:nvSpPr>
      <xdr:spPr>
        <a:xfrm>
          <a:off x="4953000" y="1666875"/>
          <a:ext cx="2857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view="pageBreakPreview" zoomScaleNormal="75" zoomScaleSheetLayoutView="100" workbookViewId="0">
      <selection activeCell="G9" sqref="G9:H27"/>
    </sheetView>
  </sheetViews>
  <sheetFormatPr defaultColWidth="9.140625" defaultRowHeight="15.75" x14ac:dyDescent="0.25"/>
  <cols>
    <col min="1" max="1" width="32.7109375" style="1" bestFit="1" customWidth="1"/>
    <col min="2" max="2" width="1.28515625" style="1" customWidth="1"/>
    <col min="3" max="3" width="15.140625" style="1" bestFit="1" customWidth="1"/>
    <col min="4" max="4" width="1.28515625" style="1" customWidth="1"/>
    <col min="5" max="5" width="15.140625" style="1" bestFit="1" customWidth="1"/>
    <col min="6" max="6" width="1.28515625" style="1" customWidth="1"/>
    <col min="7" max="7" width="13.7109375" style="13" customWidth="1"/>
    <col min="8" max="8" width="1.28515625" style="13" customWidth="1"/>
    <col min="9" max="9" width="15.140625" style="1" bestFit="1" customWidth="1"/>
    <col min="10" max="10" width="1.28515625" style="11" customWidth="1"/>
    <col min="11" max="11" width="13.7109375" style="12" customWidth="1"/>
    <col min="12" max="12" width="1.28515625" style="1" customWidth="1"/>
    <col min="13" max="13" width="15.140625" style="1" bestFit="1" customWidth="1"/>
    <col min="14" max="16384" width="9.140625" style="1"/>
  </cols>
  <sheetData>
    <row r="1" spans="1:13" s="14" customFormat="1" ht="20.100000000000001" customHeight="1" x14ac:dyDescent="0.2">
      <c r="A1" s="42" t="s">
        <v>26</v>
      </c>
      <c r="B1" s="43"/>
      <c r="C1" s="42"/>
      <c r="D1" s="43"/>
      <c r="E1" s="42"/>
      <c r="F1" s="43"/>
      <c r="G1" s="42"/>
      <c r="H1" s="42"/>
      <c r="I1" s="43"/>
      <c r="J1" s="42"/>
      <c r="K1" s="44"/>
      <c r="L1" s="43"/>
      <c r="M1" s="42"/>
    </row>
    <row r="2" spans="1:13" s="14" customFormat="1" ht="20.100000000000001" customHeight="1" x14ac:dyDescent="0.2">
      <c r="A2" s="42" t="s">
        <v>27</v>
      </c>
      <c r="B2" s="43"/>
      <c r="C2" s="42"/>
      <c r="D2" s="43"/>
      <c r="E2" s="42"/>
      <c r="F2" s="43"/>
      <c r="G2" s="42"/>
      <c r="H2" s="42"/>
      <c r="I2" s="43"/>
      <c r="J2" s="42"/>
      <c r="K2" s="44"/>
      <c r="L2" s="43"/>
      <c r="M2" s="42"/>
    </row>
    <row r="3" spans="1:13" s="3" customFormat="1" ht="20.100000000000001" customHeight="1" x14ac:dyDescent="0.2">
      <c r="A3" s="2"/>
      <c r="F3" s="5"/>
      <c r="G3" s="5"/>
      <c r="H3" s="4"/>
    </row>
    <row r="4" spans="1:13" s="15" customFormat="1" ht="15" x14ac:dyDescent="0.2">
      <c r="A4" s="27"/>
      <c r="B4" s="28"/>
      <c r="C4" s="31"/>
      <c r="D4" s="32"/>
      <c r="E4" s="31" t="s">
        <v>23</v>
      </c>
      <c r="F4" s="32"/>
      <c r="G4" s="33"/>
      <c r="H4" s="31"/>
      <c r="I4" s="32"/>
      <c r="J4" s="31"/>
      <c r="K4" s="31" t="s">
        <v>15</v>
      </c>
      <c r="L4" s="31"/>
      <c r="M4" s="31" t="s">
        <v>23</v>
      </c>
    </row>
    <row r="5" spans="1:13" s="15" customFormat="1" ht="15" x14ac:dyDescent="0.2">
      <c r="A5" s="27"/>
      <c r="B5" s="28"/>
      <c r="C5" s="31" t="s">
        <v>21</v>
      </c>
      <c r="D5" s="32"/>
      <c r="E5" s="31" t="s">
        <v>1</v>
      </c>
      <c r="F5" s="32"/>
      <c r="G5" s="31" t="s">
        <v>2</v>
      </c>
      <c r="H5" s="31"/>
      <c r="I5" s="34" t="s">
        <v>23</v>
      </c>
      <c r="J5" s="31"/>
      <c r="K5" s="35" t="s">
        <v>17</v>
      </c>
      <c r="L5" s="35"/>
      <c r="M5" s="31" t="s">
        <v>3</v>
      </c>
    </row>
    <row r="6" spans="1:13" s="15" customFormat="1" ht="15" x14ac:dyDescent="0.2">
      <c r="A6" s="27" t="s">
        <v>6</v>
      </c>
      <c r="B6" s="28"/>
      <c r="C6" s="31" t="s">
        <v>22</v>
      </c>
      <c r="D6" s="32"/>
      <c r="E6" s="31" t="s">
        <v>3</v>
      </c>
      <c r="F6" s="36"/>
      <c r="G6" s="31" t="s">
        <v>4</v>
      </c>
      <c r="H6" s="37"/>
      <c r="I6" s="34" t="s">
        <v>19</v>
      </c>
      <c r="J6" s="35"/>
      <c r="K6" s="38" t="s">
        <v>25</v>
      </c>
      <c r="L6" s="38"/>
      <c r="M6" s="31" t="s">
        <v>13</v>
      </c>
    </row>
    <row r="7" spans="1:13" s="15" customFormat="1" x14ac:dyDescent="0.2">
      <c r="A7" s="30" t="s">
        <v>20</v>
      </c>
      <c r="B7" s="29"/>
      <c r="C7" s="39" t="s">
        <v>5</v>
      </c>
      <c r="D7" s="36"/>
      <c r="E7" s="39" t="s">
        <v>5</v>
      </c>
      <c r="F7" s="36"/>
      <c r="G7" s="40" t="s">
        <v>24</v>
      </c>
      <c r="H7" s="37"/>
      <c r="I7" s="41" t="s">
        <v>5</v>
      </c>
      <c r="J7" s="41"/>
      <c r="K7" s="41" t="s">
        <v>14</v>
      </c>
      <c r="L7" s="41"/>
      <c r="M7" s="39" t="s">
        <v>5</v>
      </c>
    </row>
    <row r="8" spans="1:13" s="17" customFormat="1" ht="3" customHeight="1" x14ac:dyDescent="0.2">
      <c r="C8" s="16"/>
      <c r="E8" s="16"/>
      <c r="G8" s="18"/>
      <c r="H8" s="19"/>
      <c r="I8" s="20"/>
      <c r="J8" s="21"/>
      <c r="K8" s="22"/>
      <c r="M8" s="16"/>
    </row>
    <row r="9" spans="1:13" s="17" customFormat="1" ht="20.100000000000001" customHeight="1" x14ac:dyDescent="0.2">
      <c r="A9" s="46" t="s">
        <v>7</v>
      </c>
      <c r="B9" s="47"/>
      <c r="C9" s="48">
        <v>70653727</v>
      </c>
      <c r="D9" s="47"/>
      <c r="E9" s="48">
        <v>67203084</v>
      </c>
      <c r="F9" s="47"/>
      <c r="G9" s="49">
        <f>G8</f>
        <v>0</v>
      </c>
      <c r="H9" s="50"/>
      <c r="I9" s="48">
        <f>E9+G9</f>
        <v>67203084</v>
      </c>
      <c r="J9" s="48"/>
      <c r="K9" s="49">
        <f>K8</f>
        <v>0</v>
      </c>
      <c r="L9" s="47"/>
      <c r="M9" s="48">
        <f>I9+K9</f>
        <v>67203084</v>
      </c>
    </row>
    <row r="10" spans="1:13" s="17" customFormat="1" ht="20.100000000000001" customHeight="1" x14ac:dyDescent="0.2">
      <c r="A10" s="46" t="s">
        <v>8</v>
      </c>
      <c r="B10" s="51"/>
      <c r="C10" s="52">
        <v>50478359</v>
      </c>
      <c r="D10" s="51"/>
      <c r="E10" s="52">
        <v>50391546</v>
      </c>
      <c r="F10" s="51"/>
      <c r="G10" s="52">
        <v>0</v>
      </c>
      <c r="H10" s="52"/>
      <c r="I10" s="52">
        <f t="shared" ref="I10:I26" si="0">E10+G10</f>
        <v>50391546</v>
      </c>
      <c r="J10" s="52"/>
      <c r="K10" s="53">
        <v>0</v>
      </c>
      <c r="L10" s="51"/>
      <c r="M10" s="52">
        <f>I10+K10</f>
        <v>50391546</v>
      </c>
    </row>
    <row r="11" spans="1:13" s="17" customFormat="1" ht="20.100000000000001" customHeight="1" x14ac:dyDescent="0.2">
      <c r="A11" s="46" t="s">
        <v>9</v>
      </c>
      <c r="B11" s="51"/>
      <c r="C11" s="52">
        <v>2890414</v>
      </c>
      <c r="D11" s="51"/>
      <c r="E11" s="52">
        <v>2968854</v>
      </c>
      <c r="F11" s="51"/>
      <c r="G11" s="52">
        <v>0</v>
      </c>
      <c r="H11" s="52"/>
      <c r="I11" s="52">
        <f t="shared" si="0"/>
        <v>2968854</v>
      </c>
      <c r="J11" s="52"/>
      <c r="K11" s="53">
        <v>0</v>
      </c>
      <c r="L11" s="51"/>
      <c r="M11" s="52">
        <f>I11+K11</f>
        <v>2968854</v>
      </c>
    </row>
    <row r="12" spans="1:13" s="17" customFormat="1" ht="20.100000000000001" customHeight="1" x14ac:dyDescent="0.2">
      <c r="A12" s="46" t="s">
        <v>18</v>
      </c>
      <c r="B12" s="51"/>
      <c r="C12" s="52"/>
      <c r="D12" s="51"/>
      <c r="E12" s="52"/>
      <c r="F12" s="51"/>
      <c r="G12" s="52"/>
      <c r="H12" s="52"/>
      <c r="I12" s="52"/>
      <c r="J12" s="52"/>
      <c r="K12" s="52"/>
      <c r="L12" s="51"/>
      <c r="M12" s="52"/>
    </row>
    <row r="13" spans="1:13" s="17" customFormat="1" ht="18" customHeight="1" x14ac:dyDescent="0.2">
      <c r="A13" s="54" t="s">
        <v>28</v>
      </c>
      <c r="B13" s="55"/>
      <c r="C13" s="55">
        <v>804868</v>
      </c>
      <c r="D13" s="55"/>
      <c r="E13" s="55">
        <v>685329</v>
      </c>
      <c r="F13" s="55"/>
      <c r="G13" s="55">
        <v>0</v>
      </c>
      <c r="H13" s="55"/>
      <c r="I13" s="55">
        <f t="shared" si="0"/>
        <v>685329</v>
      </c>
      <c r="J13" s="56"/>
      <c r="K13" s="57">
        <v>0</v>
      </c>
      <c r="L13" s="55"/>
      <c r="M13" s="55">
        <f t="shared" ref="M13:M19" si="1">I13+K13</f>
        <v>685329</v>
      </c>
    </row>
    <row r="14" spans="1:13" s="17" customFormat="1" ht="18" customHeight="1" x14ac:dyDescent="0.2">
      <c r="A14" s="54" t="s">
        <v>29</v>
      </c>
      <c r="B14" s="55"/>
      <c r="C14" s="55">
        <v>576731</v>
      </c>
      <c r="D14" s="55"/>
      <c r="E14" s="55">
        <v>555154</v>
      </c>
      <c r="F14" s="55"/>
      <c r="G14" s="55">
        <v>0</v>
      </c>
      <c r="H14" s="55"/>
      <c r="I14" s="55">
        <f t="shared" si="0"/>
        <v>555154</v>
      </c>
      <c r="J14" s="56"/>
      <c r="K14" s="57">
        <v>0</v>
      </c>
      <c r="L14" s="55"/>
      <c r="M14" s="55">
        <f t="shared" si="1"/>
        <v>555154</v>
      </c>
    </row>
    <row r="15" spans="1:13" s="17" customFormat="1" ht="18" customHeight="1" x14ac:dyDescent="0.2">
      <c r="A15" s="54" t="s">
        <v>30</v>
      </c>
      <c r="B15" s="55"/>
      <c r="C15" s="55">
        <v>247476</v>
      </c>
      <c r="D15" s="55"/>
      <c r="E15" s="55">
        <v>238832</v>
      </c>
      <c r="F15" s="55"/>
      <c r="G15" s="55">
        <v>0</v>
      </c>
      <c r="H15" s="55"/>
      <c r="I15" s="55">
        <f t="shared" si="0"/>
        <v>238832</v>
      </c>
      <c r="J15" s="56"/>
      <c r="K15" s="57">
        <v>0</v>
      </c>
      <c r="L15" s="55"/>
      <c r="M15" s="55">
        <f t="shared" si="1"/>
        <v>238832</v>
      </c>
    </row>
    <row r="16" spans="1:13" s="17" customFormat="1" ht="18" customHeight="1" x14ac:dyDescent="0.2">
      <c r="A16" s="54" t="s">
        <v>31</v>
      </c>
      <c r="B16" s="58"/>
      <c r="C16" s="55">
        <v>705150</v>
      </c>
      <c r="D16" s="58"/>
      <c r="E16" s="55">
        <v>705150</v>
      </c>
      <c r="F16" s="58" t="s">
        <v>6</v>
      </c>
      <c r="G16" s="55">
        <v>0</v>
      </c>
      <c r="H16" s="55"/>
      <c r="I16" s="55">
        <f t="shared" si="0"/>
        <v>705150</v>
      </c>
      <c r="J16" s="56"/>
      <c r="K16" s="57">
        <v>0</v>
      </c>
      <c r="L16" s="55"/>
      <c r="M16" s="55">
        <f t="shared" si="1"/>
        <v>705150</v>
      </c>
    </row>
    <row r="17" spans="1:13" s="17" customFormat="1" ht="18" customHeight="1" x14ac:dyDescent="0.2">
      <c r="A17" s="59" t="s">
        <v>32</v>
      </c>
      <c r="B17" s="58"/>
      <c r="C17" s="55">
        <v>841593</v>
      </c>
      <c r="D17" s="58"/>
      <c r="E17" s="55">
        <v>931830</v>
      </c>
      <c r="F17" s="58"/>
      <c r="G17" s="55"/>
      <c r="H17" s="55"/>
      <c r="I17" s="55">
        <f t="shared" si="0"/>
        <v>931830</v>
      </c>
      <c r="J17" s="56"/>
      <c r="K17" s="57">
        <v>0</v>
      </c>
      <c r="L17" s="55"/>
      <c r="M17" s="55">
        <f t="shared" si="1"/>
        <v>931830</v>
      </c>
    </row>
    <row r="18" spans="1:13" s="17" customFormat="1" ht="18" customHeight="1" x14ac:dyDescent="0.2">
      <c r="A18" s="59" t="s">
        <v>33</v>
      </c>
      <c r="B18" s="58"/>
      <c r="C18" s="55">
        <v>667930</v>
      </c>
      <c r="D18" s="58"/>
      <c r="E18" s="55">
        <v>808083</v>
      </c>
      <c r="F18" s="58"/>
      <c r="G18" s="55"/>
      <c r="H18" s="55"/>
      <c r="I18" s="55">
        <f t="shared" si="0"/>
        <v>808083</v>
      </c>
      <c r="J18" s="56"/>
      <c r="K18" s="57">
        <v>0</v>
      </c>
      <c r="L18" s="55"/>
      <c r="M18" s="55">
        <f t="shared" si="1"/>
        <v>808083</v>
      </c>
    </row>
    <row r="19" spans="1:13" s="17" customFormat="1" ht="18" customHeight="1" x14ac:dyDescent="0.2">
      <c r="A19" s="54" t="s">
        <v>34</v>
      </c>
      <c r="B19" s="55"/>
      <c r="C19" s="55">
        <v>293021</v>
      </c>
      <c r="D19" s="55"/>
      <c r="E19" s="55">
        <v>450725</v>
      </c>
      <c r="F19" s="55"/>
      <c r="G19" s="55"/>
      <c r="H19" s="55"/>
      <c r="I19" s="55">
        <f t="shared" si="0"/>
        <v>450725</v>
      </c>
      <c r="J19" s="56"/>
      <c r="K19" s="57">
        <v>0</v>
      </c>
      <c r="L19" s="55"/>
      <c r="M19" s="55">
        <f t="shared" si="1"/>
        <v>450725</v>
      </c>
    </row>
    <row r="20" spans="1:13" s="17" customFormat="1" ht="5.0999999999999996" customHeight="1" x14ac:dyDescent="0.2">
      <c r="A20" s="54"/>
      <c r="B20" s="55"/>
      <c r="C20" s="55"/>
      <c r="D20" s="55"/>
      <c r="E20" s="55"/>
      <c r="F20" s="55"/>
      <c r="G20" s="55"/>
      <c r="H20" s="55"/>
      <c r="I20" s="55"/>
      <c r="J20" s="56"/>
      <c r="K20" s="57"/>
      <c r="L20" s="55"/>
      <c r="M20" s="55"/>
    </row>
    <row r="21" spans="1:13" s="17" customFormat="1" ht="20.100000000000001" customHeight="1" x14ac:dyDescent="0.2">
      <c r="A21" s="46" t="s">
        <v>12</v>
      </c>
      <c r="B21" s="51"/>
      <c r="C21" s="52">
        <v>1212561</v>
      </c>
      <c r="D21" s="51"/>
      <c r="E21" s="52">
        <v>1300000</v>
      </c>
      <c r="F21" s="51"/>
      <c r="G21" s="52">
        <v>0</v>
      </c>
      <c r="H21" s="52"/>
      <c r="I21" s="52">
        <f t="shared" si="0"/>
        <v>1300000</v>
      </c>
      <c r="J21" s="52"/>
      <c r="K21" s="53">
        <v>0</v>
      </c>
      <c r="L21" s="51"/>
      <c r="M21" s="52">
        <f t="shared" ref="M21:M26" si="2">I21+K21</f>
        <v>1300000</v>
      </c>
    </row>
    <row r="22" spans="1:13" s="17" customFormat="1" ht="20.100000000000001" customHeight="1" x14ac:dyDescent="0.2">
      <c r="A22" s="46" t="s">
        <v>16</v>
      </c>
      <c r="B22" s="51"/>
      <c r="C22" s="52"/>
      <c r="D22" s="51"/>
      <c r="E22" s="52"/>
      <c r="F22" s="51"/>
      <c r="G22" s="52"/>
      <c r="H22" s="52"/>
      <c r="I22" s="52"/>
      <c r="J22" s="52"/>
      <c r="K22" s="53"/>
      <c r="L22" s="51"/>
      <c r="M22" s="52"/>
    </row>
    <row r="23" spans="1:13" s="17" customFormat="1" ht="18" customHeight="1" x14ac:dyDescent="0.2">
      <c r="A23" s="54" t="s">
        <v>37</v>
      </c>
      <c r="B23" s="55"/>
      <c r="C23" s="55">
        <v>2870923</v>
      </c>
      <c r="D23" s="55"/>
      <c r="E23" s="55">
        <v>2552401</v>
      </c>
      <c r="F23" s="55"/>
      <c r="G23" s="55"/>
      <c r="H23" s="55"/>
      <c r="I23" s="55">
        <f t="shared" si="0"/>
        <v>2552401</v>
      </c>
      <c r="J23" s="56"/>
      <c r="K23" s="57"/>
      <c r="L23" s="55"/>
      <c r="M23" s="55">
        <f t="shared" si="2"/>
        <v>2552401</v>
      </c>
    </row>
    <row r="24" spans="1:13" s="17" customFormat="1" ht="18" customHeight="1" x14ac:dyDescent="0.2">
      <c r="A24" s="54" t="s">
        <v>38</v>
      </c>
      <c r="B24" s="55"/>
      <c r="C24" s="55">
        <v>1830263</v>
      </c>
      <c r="D24" s="55"/>
      <c r="E24" s="55">
        <v>1536484</v>
      </c>
      <c r="F24" s="55"/>
      <c r="G24" s="55"/>
      <c r="H24" s="55"/>
      <c r="I24" s="55">
        <f t="shared" si="0"/>
        <v>1536484</v>
      </c>
      <c r="J24" s="56"/>
      <c r="K24" s="57"/>
      <c r="L24" s="55"/>
      <c r="M24" s="55">
        <f t="shared" si="2"/>
        <v>1536484</v>
      </c>
    </row>
    <row r="25" spans="1:13" s="17" customFormat="1" ht="20.100000000000001" customHeight="1" x14ac:dyDescent="0.2">
      <c r="A25" s="46" t="s">
        <v>10</v>
      </c>
      <c r="B25" s="51"/>
      <c r="C25" s="52">
        <v>23405076</v>
      </c>
      <c r="D25" s="51"/>
      <c r="E25" s="52">
        <v>24812824</v>
      </c>
      <c r="F25" s="51"/>
      <c r="G25" s="52"/>
      <c r="H25" s="52"/>
      <c r="I25" s="52">
        <f t="shared" si="0"/>
        <v>24812824</v>
      </c>
      <c r="J25" s="52"/>
      <c r="K25" s="53"/>
      <c r="L25" s="51"/>
      <c r="M25" s="52">
        <f t="shared" si="2"/>
        <v>24812824</v>
      </c>
    </row>
    <row r="26" spans="1:13" s="17" customFormat="1" ht="20.100000000000001" customHeight="1" x14ac:dyDescent="0.2">
      <c r="A26" s="46" t="s">
        <v>11</v>
      </c>
      <c r="B26" s="51"/>
      <c r="C26" s="60">
        <v>19781745</v>
      </c>
      <c r="D26" s="51"/>
      <c r="E26" s="60">
        <v>0</v>
      </c>
      <c r="F26" s="52"/>
      <c r="G26" s="60"/>
      <c r="H26" s="61"/>
      <c r="I26" s="60">
        <f t="shared" si="0"/>
        <v>0</v>
      </c>
      <c r="J26" s="61"/>
      <c r="K26" s="62">
        <v>11383640</v>
      </c>
      <c r="L26" s="51"/>
      <c r="M26" s="60">
        <f t="shared" si="2"/>
        <v>11383640</v>
      </c>
    </row>
    <row r="27" spans="1:13" s="17" customFormat="1" ht="21.95" customHeight="1" x14ac:dyDescent="0.2">
      <c r="A27" s="27" t="s">
        <v>0</v>
      </c>
      <c r="B27" s="63"/>
      <c r="C27" s="63">
        <f>SUM(C9:C26)</f>
        <v>177259837</v>
      </c>
      <c r="D27" s="63"/>
      <c r="E27" s="63">
        <f>SUM(E9:E26)</f>
        <v>155140296</v>
      </c>
      <c r="F27" s="63"/>
      <c r="G27" s="65">
        <f>SUM(G9:G26)</f>
        <v>0</v>
      </c>
      <c r="H27" s="63"/>
      <c r="I27" s="63">
        <f>SUM(I9:I26)</f>
        <v>155140296</v>
      </c>
      <c r="J27" s="64"/>
      <c r="K27" s="63">
        <f>SUM(K9:K26)</f>
        <v>11383640</v>
      </c>
      <c r="L27" s="63"/>
      <c r="M27" s="63">
        <f>SUM(M9:M26)</f>
        <v>166523936</v>
      </c>
    </row>
    <row r="28" spans="1:13" s="17" customFormat="1" x14ac:dyDescent="0.2">
      <c r="A28" s="23"/>
      <c r="B28" s="25"/>
      <c r="C28" s="24"/>
      <c r="D28" s="25"/>
      <c r="E28" s="24"/>
      <c r="F28" s="25"/>
      <c r="G28" s="24"/>
      <c r="H28" s="24"/>
      <c r="I28" s="24"/>
      <c r="J28" s="24"/>
      <c r="K28" s="24"/>
      <c r="L28" s="25"/>
      <c r="M28" s="24"/>
    </row>
    <row r="29" spans="1:13" s="17" customFormat="1" ht="30" customHeight="1" x14ac:dyDescent="0.2">
      <c r="A29" s="45" t="s">
        <v>35</v>
      </c>
      <c r="B29" s="112" t="s">
        <v>36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26"/>
    </row>
    <row r="30" spans="1:13" x14ac:dyDescent="0.25">
      <c r="A30" s="6"/>
      <c r="C30" s="7"/>
      <c r="E30" s="7"/>
      <c r="G30" s="7"/>
      <c r="H30" s="7"/>
      <c r="J30" s="8"/>
      <c r="K30" s="9"/>
      <c r="M30" s="7"/>
    </row>
    <row r="32" spans="1:13" x14ac:dyDescent="0.25">
      <c r="G32" s="10"/>
      <c r="H32" s="10"/>
    </row>
  </sheetData>
  <mergeCells count="1">
    <mergeCell ref="B29:L29"/>
  </mergeCells>
  <phoneticPr fontId="0" type="noConversion"/>
  <printOptions horizontalCentered="1"/>
  <pageMargins left="0.5" right="0.5" top="0.75" bottom="0.75" header="0.3" footer="0.3"/>
  <pageSetup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P11" sqref="P11"/>
    </sheetView>
  </sheetViews>
  <sheetFormatPr defaultColWidth="9.140625" defaultRowHeight="15" x14ac:dyDescent="0.2"/>
  <cols>
    <col min="1" max="1" width="27.5703125" style="1" customWidth="1"/>
    <col min="2" max="2" width="3" style="1" customWidth="1"/>
    <col min="3" max="3" width="16.85546875" style="1" customWidth="1"/>
    <col min="4" max="4" width="2.42578125" style="1" customWidth="1"/>
    <col min="5" max="5" width="16.5703125" style="1" customWidth="1"/>
    <col min="6" max="6" width="2.28515625" style="1" customWidth="1"/>
    <col min="7" max="7" width="17.140625" style="13" customWidth="1"/>
    <col min="8" max="8" width="2.28515625" style="1" customWidth="1"/>
    <col min="9" max="9" width="17.140625" style="13" customWidth="1"/>
    <col min="10" max="10" width="2" style="13" customWidth="1"/>
    <col min="11" max="11" width="16.7109375" style="1" customWidth="1"/>
    <col min="12" max="12" width="2" style="108" customWidth="1"/>
    <col min="13" max="13" width="10.140625" style="1" bestFit="1" customWidth="1"/>
    <col min="14" max="14" width="11.140625" style="1" bestFit="1" customWidth="1"/>
    <col min="15" max="15" width="9.140625" style="1"/>
    <col min="16" max="16" width="15" style="1" bestFit="1" customWidth="1"/>
    <col min="17" max="17" width="9.140625" style="1"/>
    <col min="18" max="20" width="13.85546875" style="1" bestFit="1" customWidth="1"/>
    <col min="21" max="21" width="13.7109375" style="1" customWidth="1"/>
    <col min="22" max="16384" width="9.140625" style="1"/>
  </cols>
  <sheetData>
    <row r="1" spans="1:14" ht="15.75" x14ac:dyDescent="0.25">
      <c r="A1" s="115" t="s">
        <v>54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3" spans="1:14" s="17" customFormat="1" ht="24.95" customHeight="1" x14ac:dyDescent="0.2">
      <c r="A3" s="23" t="s">
        <v>55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17" customFormat="1" ht="28.5" customHeight="1" x14ac:dyDescent="0.2">
      <c r="A4" s="19"/>
      <c r="F4" s="74"/>
      <c r="G4" s="74"/>
      <c r="H4" s="74"/>
      <c r="I4" s="74"/>
      <c r="J4" s="75"/>
    </row>
    <row r="5" spans="1:14" s="78" customFormat="1" ht="14.1" customHeight="1" x14ac:dyDescent="0.2">
      <c r="A5" s="76"/>
      <c r="B5" s="77"/>
      <c r="D5" s="77"/>
      <c r="E5" s="79" t="s">
        <v>51</v>
      </c>
      <c r="F5" s="77"/>
      <c r="G5" s="79"/>
      <c r="H5" s="77"/>
      <c r="I5" s="79"/>
      <c r="J5" s="80"/>
      <c r="K5" s="77"/>
      <c r="L5" s="80"/>
    </row>
    <row r="6" spans="1:14" s="78" customFormat="1" x14ac:dyDescent="0.2">
      <c r="A6" s="76"/>
      <c r="B6" s="77"/>
      <c r="C6" s="79" t="s">
        <v>47</v>
      </c>
      <c r="D6" s="77"/>
      <c r="E6" s="75" t="s">
        <v>1</v>
      </c>
      <c r="F6" s="77"/>
      <c r="G6" s="75"/>
      <c r="H6" s="77"/>
      <c r="I6" s="75"/>
      <c r="J6" s="80"/>
      <c r="K6" s="75" t="s">
        <v>51</v>
      </c>
      <c r="L6" s="80"/>
    </row>
    <row r="7" spans="1:14" s="78" customFormat="1" ht="14.1" customHeight="1" x14ac:dyDescent="0.2">
      <c r="A7" s="76" t="s">
        <v>6</v>
      </c>
      <c r="B7" s="77"/>
      <c r="C7" s="75" t="s">
        <v>46</v>
      </c>
      <c r="D7" s="77"/>
      <c r="E7" s="75" t="s">
        <v>3</v>
      </c>
      <c r="F7" s="81"/>
      <c r="G7" s="75" t="s">
        <v>42</v>
      </c>
      <c r="H7" s="81"/>
      <c r="I7" s="75" t="s">
        <v>42</v>
      </c>
      <c r="J7" s="82"/>
      <c r="K7" s="74" t="s">
        <v>19</v>
      </c>
      <c r="L7" s="83"/>
    </row>
    <row r="8" spans="1:14" s="17" customFormat="1" x14ac:dyDescent="0.2">
      <c r="A8" s="84" t="s">
        <v>45</v>
      </c>
      <c r="B8" s="85"/>
      <c r="C8" s="86" t="s">
        <v>5</v>
      </c>
      <c r="D8" s="87"/>
      <c r="E8" s="86" t="s">
        <v>5</v>
      </c>
      <c r="F8" s="87"/>
      <c r="G8" s="88" t="s">
        <v>52</v>
      </c>
      <c r="H8" s="87"/>
      <c r="I8" s="88" t="s">
        <v>53</v>
      </c>
      <c r="J8" s="89"/>
      <c r="K8" s="90" t="s">
        <v>5</v>
      </c>
      <c r="L8" s="87"/>
    </row>
    <row r="9" spans="1:14" s="17" customFormat="1" ht="20.100000000000001" customHeight="1" x14ac:dyDescent="0.2">
      <c r="A9" s="23" t="s">
        <v>39</v>
      </c>
      <c r="B9" s="91"/>
      <c r="C9" s="92">
        <v>91548346</v>
      </c>
      <c r="D9" s="93"/>
      <c r="E9" s="92">
        <v>94797537</v>
      </c>
      <c r="F9" s="93"/>
      <c r="G9" s="94">
        <v>1557305</v>
      </c>
      <c r="H9" s="93"/>
      <c r="I9" s="94">
        <v>0</v>
      </c>
      <c r="J9" s="95"/>
      <c r="K9" s="92">
        <f>E9+G9</f>
        <v>96354842</v>
      </c>
      <c r="L9" s="95"/>
      <c r="M9" s="93"/>
      <c r="N9" s="93"/>
    </row>
    <row r="10" spans="1:14" s="17" customFormat="1" ht="20.100000000000001" customHeight="1" x14ac:dyDescent="0.2">
      <c r="A10" s="70"/>
      <c r="B10" s="25"/>
      <c r="C10" s="96"/>
      <c r="D10" s="68"/>
      <c r="E10" s="96"/>
      <c r="F10" s="68"/>
      <c r="G10" s="96"/>
      <c r="H10" s="68"/>
      <c r="I10" s="96"/>
      <c r="J10" s="68"/>
      <c r="K10" s="96"/>
      <c r="L10" s="68"/>
      <c r="N10" s="93"/>
    </row>
    <row r="11" spans="1:14" s="17" customFormat="1" ht="20.100000000000001" customHeight="1" x14ac:dyDescent="0.2">
      <c r="A11" s="23" t="s">
        <v>18</v>
      </c>
      <c r="B11" s="25"/>
      <c r="C11" s="68"/>
      <c r="D11" s="68"/>
      <c r="E11" s="68"/>
      <c r="F11" s="68"/>
      <c r="G11" s="96"/>
      <c r="H11" s="68"/>
      <c r="I11" s="96"/>
      <c r="J11" s="68"/>
      <c r="K11" s="97"/>
      <c r="L11" s="68"/>
      <c r="N11" s="93"/>
    </row>
    <row r="12" spans="1:14" s="17" customFormat="1" ht="21" customHeight="1" x14ac:dyDescent="0.2">
      <c r="A12" s="70" t="s">
        <v>29</v>
      </c>
      <c r="B12" s="25"/>
      <c r="C12" s="96">
        <v>556749</v>
      </c>
      <c r="D12" s="68"/>
      <c r="E12" s="96">
        <v>595131</v>
      </c>
      <c r="F12" s="68"/>
      <c r="G12" s="96">
        <v>0</v>
      </c>
      <c r="H12" s="68"/>
      <c r="I12" s="96">
        <v>0</v>
      </c>
      <c r="J12" s="68"/>
      <c r="K12" s="96">
        <f>E12+G12</f>
        <v>595131</v>
      </c>
      <c r="L12" s="68"/>
    </row>
    <row r="13" spans="1:14" s="17" customFormat="1" ht="18" customHeight="1" x14ac:dyDescent="0.2">
      <c r="A13" s="70" t="s">
        <v>31</v>
      </c>
      <c r="B13" s="25"/>
      <c r="C13" s="96">
        <v>0</v>
      </c>
      <c r="D13" s="68"/>
      <c r="E13" s="96">
        <v>558784</v>
      </c>
      <c r="F13" s="68"/>
      <c r="G13" s="96">
        <v>0</v>
      </c>
      <c r="H13" s="68"/>
      <c r="I13" s="96">
        <v>0</v>
      </c>
      <c r="J13" s="68"/>
      <c r="K13" s="96">
        <f>E13+G13</f>
        <v>558784</v>
      </c>
      <c r="L13" s="68"/>
    </row>
    <row r="14" spans="1:14" s="17" customFormat="1" ht="18" customHeight="1" x14ac:dyDescent="0.2">
      <c r="A14" s="111" t="s">
        <v>30</v>
      </c>
      <c r="B14" s="25"/>
      <c r="C14" s="96">
        <v>260236</v>
      </c>
      <c r="D14" s="68"/>
      <c r="E14" s="96">
        <v>254969</v>
      </c>
      <c r="F14" s="68"/>
      <c r="G14" s="96">
        <v>0</v>
      </c>
      <c r="H14" s="68"/>
      <c r="I14" s="96">
        <v>0</v>
      </c>
      <c r="J14" s="68"/>
      <c r="K14" s="96">
        <f>E14+G14</f>
        <v>254969</v>
      </c>
      <c r="L14" s="68"/>
    </row>
    <row r="15" spans="1:14" s="17" customFormat="1" ht="18" customHeight="1" x14ac:dyDescent="0.2">
      <c r="A15" s="72" t="s">
        <v>48</v>
      </c>
      <c r="B15" s="71"/>
      <c r="C15" s="96">
        <v>1438589</v>
      </c>
      <c r="D15" s="68"/>
      <c r="E15" s="96">
        <v>1800919</v>
      </c>
      <c r="F15" s="68"/>
      <c r="G15" s="96">
        <v>29246</v>
      </c>
      <c r="H15" s="68"/>
      <c r="I15" s="96">
        <v>0</v>
      </c>
      <c r="J15" s="68"/>
      <c r="K15" s="96">
        <f t="shared" ref="K15:K17" si="0">E15+G15</f>
        <v>1830165</v>
      </c>
      <c r="L15" s="68"/>
    </row>
    <row r="16" spans="1:14" s="17" customFormat="1" ht="18" customHeight="1" x14ac:dyDescent="0.2">
      <c r="A16" s="72" t="s">
        <v>49</v>
      </c>
      <c r="B16" s="71"/>
      <c r="C16" s="96">
        <v>1190773</v>
      </c>
      <c r="D16" s="68"/>
      <c r="E16" s="96">
        <v>1161627</v>
      </c>
      <c r="F16" s="68"/>
      <c r="G16" s="96">
        <v>19929</v>
      </c>
      <c r="H16" s="68"/>
      <c r="I16" s="96">
        <v>0</v>
      </c>
      <c r="J16" s="68"/>
      <c r="K16" s="96">
        <f t="shared" si="0"/>
        <v>1181556</v>
      </c>
      <c r="L16" s="68"/>
    </row>
    <row r="17" spans="1:16" s="17" customFormat="1" ht="18" customHeight="1" x14ac:dyDescent="0.2">
      <c r="A17" s="70" t="s">
        <v>50</v>
      </c>
      <c r="B17" s="25"/>
      <c r="C17" s="96">
        <v>609579</v>
      </c>
      <c r="D17" s="68"/>
      <c r="E17" s="96">
        <v>900694</v>
      </c>
      <c r="F17" s="68"/>
      <c r="G17" s="96">
        <v>11563</v>
      </c>
      <c r="H17" s="68"/>
      <c r="I17" s="96">
        <v>0</v>
      </c>
      <c r="J17" s="68"/>
      <c r="K17" s="96">
        <f t="shared" si="0"/>
        <v>912257</v>
      </c>
      <c r="L17" s="68"/>
      <c r="N17" s="93"/>
    </row>
    <row r="18" spans="1:16" s="17" customFormat="1" ht="20.100000000000001" customHeight="1" x14ac:dyDescent="0.2">
      <c r="A18" s="19"/>
      <c r="B18" s="91"/>
      <c r="C18" s="92"/>
      <c r="D18" s="93"/>
      <c r="E18" s="92"/>
      <c r="F18" s="93"/>
      <c r="G18" s="94"/>
      <c r="H18" s="93"/>
      <c r="I18" s="94"/>
      <c r="J18" s="95"/>
      <c r="K18" s="92"/>
      <c r="L18" s="95"/>
      <c r="M18" s="93"/>
      <c r="N18" s="93"/>
    </row>
    <row r="19" spans="1:16" s="17" customFormat="1" ht="15.75" x14ac:dyDescent="0.2">
      <c r="A19" s="67" t="s">
        <v>43</v>
      </c>
      <c r="B19" s="25"/>
      <c r="C19" s="96"/>
      <c r="D19" s="68"/>
      <c r="E19" s="96"/>
      <c r="F19" s="68"/>
      <c r="G19" s="98"/>
      <c r="H19" s="68"/>
      <c r="I19" s="98"/>
      <c r="J19" s="68"/>
      <c r="K19" s="96"/>
      <c r="L19" s="68"/>
    </row>
    <row r="20" spans="1:16" s="17" customFormat="1" ht="20.100000000000001" customHeight="1" x14ac:dyDescent="0.2">
      <c r="A20" s="70" t="s">
        <v>8</v>
      </c>
      <c r="B20" s="25"/>
      <c r="C20" s="96">
        <v>57166800</v>
      </c>
      <c r="D20" s="68"/>
      <c r="E20" s="96">
        <v>58067000</v>
      </c>
      <c r="F20" s="68"/>
      <c r="G20" s="96">
        <v>0</v>
      </c>
      <c r="H20" s="68"/>
      <c r="I20" s="96">
        <v>0</v>
      </c>
      <c r="J20" s="68"/>
      <c r="K20" s="96">
        <f>E20+G20</f>
        <v>58067000</v>
      </c>
      <c r="L20" s="68"/>
      <c r="N20" s="93"/>
    </row>
    <row r="21" spans="1:16" s="17" customFormat="1" ht="20.100000000000001" customHeight="1" x14ac:dyDescent="0.2">
      <c r="A21" s="70" t="s">
        <v>12</v>
      </c>
      <c r="B21" s="25"/>
      <c r="C21" s="96">
        <v>2965000</v>
      </c>
      <c r="D21" s="68"/>
      <c r="E21" s="96">
        <v>3025000</v>
      </c>
      <c r="F21" s="68"/>
      <c r="G21" s="96">
        <v>0</v>
      </c>
      <c r="H21" s="68"/>
      <c r="I21" s="96">
        <v>0</v>
      </c>
      <c r="J21" s="68"/>
      <c r="K21" s="96">
        <f>E21+G21</f>
        <v>3025000</v>
      </c>
      <c r="L21" s="68"/>
      <c r="N21" s="93"/>
    </row>
    <row r="22" spans="1:16" s="17" customFormat="1" ht="20.100000000000001" customHeight="1" x14ac:dyDescent="0.2">
      <c r="A22" s="70" t="s">
        <v>9</v>
      </c>
      <c r="B22" s="25"/>
      <c r="C22" s="96">
        <v>0</v>
      </c>
      <c r="D22" s="68"/>
      <c r="E22" s="96">
        <v>0</v>
      </c>
      <c r="F22" s="68"/>
      <c r="G22" s="96">
        <v>0</v>
      </c>
      <c r="H22" s="68"/>
      <c r="I22" s="96">
        <v>0</v>
      </c>
      <c r="J22" s="68"/>
      <c r="K22" s="96">
        <v>0</v>
      </c>
      <c r="L22" s="68"/>
      <c r="N22" s="93"/>
    </row>
    <row r="23" spans="1:16" s="17" customFormat="1" ht="20.100000000000001" customHeight="1" x14ac:dyDescent="0.2">
      <c r="A23" s="70"/>
      <c r="B23" s="25"/>
      <c r="C23" s="96"/>
      <c r="D23" s="68"/>
      <c r="E23" s="96"/>
      <c r="F23" s="68"/>
      <c r="G23" s="96"/>
      <c r="H23" s="68"/>
      <c r="I23" s="96"/>
      <c r="J23" s="68"/>
      <c r="K23" s="96"/>
      <c r="L23" s="68"/>
      <c r="N23" s="93"/>
    </row>
    <row r="24" spans="1:16" s="17" customFormat="1" ht="20.100000000000001" customHeight="1" x14ac:dyDescent="0.2">
      <c r="A24" s="23" t="s">
        <v>44</v>
      </c>
      <c r="B24" s="25"/>
      <c r="C24" s="96"/>
      <c r="D24" s="68"/>
      <c r="E24" s="96"/>
      <c r="F24" s="68"/>
      <c r="G24" s="96"/>
      <c r="H24" s="68"/>
      <c r="I24" s="96"/>
      <c r="J24" s="68"/>
      <c r="K24" s="96"/>
      <c r="L24" s="68"/>
      <c r="N24" s="93"/>
    </row>
    <row r="25" spans="1:16" s="17" customFormat="1" ht="18" customHeight="1" x14ac:dyDescent="0.2">
      <c r="A25" s="70" t="s">
        <v>38</v>
      </c>
      <c r="B25" s="25"/>
      <c r="C25" s="96">
        <v>2137064</v>
      </c>
      <c r="D25" s="68"/>
      <c r="E25" s="96">
        <v>2097172</v>
      </c>
      <c r="F25" s="68"/>
      <c r="G25" s="96">
        <v>0</v>
      </c>
      <c r="H25" s="68"/>
      <c r="I25" s="96">
        <v>0</v>
      </c>
      <c r="J25" s="68"/>
      <c r="K25" s="96">
        <f>E25+G25</f>
        <v>2097172</v>
      </c>
      <c r="L25" s="68"/>
    </row>
    <row r="26" spans="1:16" s="17" customFormat="1" ht="18" customHeight="1" x14ac:dyDescent="0.2">
      <c r="A26" s="70" t="s">
        <v>37</v>
      </c>
      <c r="B26" s="25"/>
      <c r="C26" s="96">
        <v>2765125</v>
      </c>
      <c r="D26" s="68"/>
      <c r="E26" s="96">
        <v>2920364</v>
      </c>
      <c r="F26" s="68"/>
      <c r="G26" s="96">
        <v>0</v>
      </c>
      <c r="H26" s="68"/>
      <c r="I26" s="96">
        <v>0</v>
      </c>
      <c r="J26" s="68"/>
      <c r="K26" s="96">
        <f>E26+G26</f>
        <v>2920364</v>
      </c>
      <c r="L26" s="68"/>
      <c r="P26" s="99"/>
    </row>
    <row r="27" spans="1:16" s="17" customFormat="1" ht="18" customHeight="1" x14ac:dyDescent="0.2">
      <c r="A27" s="70"/>
      <c r="B27" s="25"/>
      <c r="C27" s="96"/>
      <c r="D27" s="68"/>
      <c r="E27" s="96"/>
      <c r="F27" s="68"/>
      <c r="G27" s="96"/>
      <c r="H27" s="68"/>
      <c r="I27" s="96"/>
      <c r="J27" s="68"/>
      <c r="K27" s="96"/>
      <c r="L27" s="68"/>
    </row>
    <row r="28" spans="1:16" s="17" customFormat="1" ht="20.100000000000001" customHeight="1" x14ac:dyDescent="0.2">
      <c r="A28" s="23" t="s">
        <v>40</v>
      </c>
      <c r="B28" s="25"/>
      <c r="C28" s="96">
        <v>31950418</v>
      </c>
      <c r="D28" s="68"/>
      <c r="E28" s="96">
        <v>50873294</v>
      </c>
      <c r="F28" s="68"/>
      <c r="G28" s="96">
        <f>1500000+24000</f>
        <v>1524000</v>
      </c>
      <c r="H28" s="68"/>
      <c r="I28" s="96">
        <f>11563+255218+635476+10000</f>
        <v>912257</v>
      </c>
      <c r="J28" s="68"/>
      <c r="K28" s="96">
        <f>E28+G28+I28</f>
        <v>53309551</v>
      </c>
      <c r="L28" s="68" t="s">
        <v>6</v>
      </c>
      <c r="N28" s="93"/>
      <c r="P28" s="99"/>
    </row>
    <row r="29" spans="1:16" s="17" customFormat="1" ht="18" customHeight="1" x14ac:dyDescent="0.2">
      <c r="A29" s="70"/>
      <c r="B29" s="25"/>
      <c r="C29" s="100"/>
      <c r="D29" s="68"/>
      <c r="E29" s="96"/>
      <c r="F29" s="68"/>
      <c r="G29" s="101"/>
      <c r="H29" s="68"/>
      <c r="I29" s="101"/>
      <c r="J29" s="68"/>
      <c r="K29" s="96"/>
      <c r="L29" s="68"/>
    </row>
    <row r="30" spans="1:16" s="17" customFormat="1" ht="20.100000000000001" customHeight="1" x14ac:dyDescent="0.2">
      <c r="A30" s="109" t="s">
        <v>41</v>
      </c>
      <c r="B30" s="25"/>
      <c r="C30" s="102">
        <v>25728775</v>
      </c>
      <c r="D30" s="68"/>
      <c r="E30" s="103">
        <v>0</v>
      </c>
      <c r="F30" s="96"/>
      <c r="G30" s="104">
        <v>30369085</v>
      </c>
      <c r="H30" s="96"/>
      <c r="I30" s="104">
        <v>0</v>
      </c>
      <c r="J30" s="68"/>
      <c r="K30" s="103">
        <f>E30+G30</f>
        <v>30369085</v>
      </c>
      <c r="L30" s="68"/>
      <c r="N30" s="93"/>
    </row>
    <row r="31" spans="1:16" s="17" customFormat="1" ht="21.95" customHeight="1" x14ac:dyDescent="0.25">
      <c r="A31" s="110" t="s">
        <v>0</v>
      </c>
      <c r="B31" s="105"/>
      <c r="C31" s="66">
        <f>SUM(C9:C30)</f>
        <v>218317454</v>
      </c>
      <c r="D31" s="73"/>
      <c r="E31" s="66">
        <f>SUM(E9:E30)</f>
        <v>217052491</v>
      </c>
      <c r="F31" s="69"/>
      <c r="G31" s="66">
        <f>SUM(G9:G30)</f>
        <v>33511128</v>
      </c>
      <c r="H31" s="69"/>
      <c r="I31" s="66">
        <f>SUM(I9:I30)</f>
        <v>912257</v>
      </c>
      <c r="J31" s="73"/>
      <c r="K31" s="66">
        <f>SUM(K9:K30)</f>
        <v>251475876</v>
      </c>
      <c r="L31" s="106"/>
      <c r="M31" s="93"/>
      <c r="N31" s="93"/>
    </row>
    <row r="32" spans="1:16" s="17" customFormat="1" ht="21.95" customHeight="1" x14ac:dyDescent="0.2">
      <c r="A32" s="19"/>
      <c r="B32" s="105"/>
      <c r="C32" s="68"/>
      <c r="D32" s="106"/>
      <c r="E32" s="68"/>
      <c r="F32" s="68"/>
      <c r="G32" s="107"/>
      <c r="H32" s="68"/>
      <c r="I32" s="107"/>
      <c r="J32" s="106"/>
      <c r="K32" s="97"/>
      <c r="L32" s="106"/>
      <c r="M32" s="93"/>
      <c r="N32" s="93"/>
    </row>
    <row r="33" spans="1:14" s="17" customFormat="1" ht="21.95" customHeigh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93"/>
      <c r="N33" s="93"/>
    </row>
    <row r="34" spans="1:14" s="17" customFormat="1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</sheetData>
  <phoneticPr fontId="10" type="noConversion"/>
  <printOptions horizontalCentered="1"/>
  <pageMargins left="0.7" right="0.7" top="0.75" bottom="0.75" header="0.3" footer="0.3"/>
  <pageSetup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Revised numbers from budget</vt:lpstr>
      <vt:lpstr>Attachment B</vt:lpstr>
      <vt:lpstr>'Attachment B'!Print_Area</vt:lpstr>
      <vt:lpstr>'Revised numbers from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elizabeth.sack</cp:lastModifiedBy>
  <cp:lastPrinted>2020-08-27T15:30:39Z</cp:lastPrinted>
  <dcterms:created xsi:type="dcterms:W3CDTF">1997-07-31T19:06:19Z</dcterms:created>
  <dcterms:modified xsi:type="dcterms:W3CDTF">2021-10-01T19:25:31Z</dcterms:modified>
</cp:coreProperties>
</file>