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2 Reviews\1st Quarter Review\"/>
    </mc:Choice>
  </mc:AlternateContent>
  <xr:revisionPtr revIDLastSave="0" documentId="13_ncr:1_{D9443DA5-7BEE-45B5-A7E0-FA47C42AB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" sheetId="1" r:id="rId1"/>
  </sheets>
  <definedNames>
    <definedName name="_xlnm.Print_Area" localSheetId="0">Attachment!$A$1:$F$51</definedName>
    <definedName name="Z_42656511_B4D8_4F96_B13E_D97906B3341F_.wvu.PrintArea" localSheetId="0" hidden="1">Attachment!$A$1:$F$12</definedName>
    <definedName name="Z_C6D943DA_BB19_43A1_B830_736D9C012146_.wvu.PrintArea" localSheetId="0" hidden="1">Attachment!$A$1:$F$12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0" i="1"/>
  <c r="F40" i="1"/>
  <c r="F48" i="1" s="1"/>
  <c r="F37" i="1"/>
  <c r="F45" i="1" s="1"/>
  <c r="E49" i="1"/>
  <c r="E46" i="1"/>
  <c r="E38" i="1"/>
  <c r="E41" i="1"/>
  <c r="F7" i="1" l="1"/>
  <c r="E33" i="1"/>
  <c r="E51" i="1" s="1"/>
  <c r="E30" i="1"/>
  <c r="E19" i="1" l="1"/>
  <c r="E16" i="1"/>
  <c r="E21" i="1" l="1"/>
  <c r="E11" i="1"/>
  <c r="E8" i="1"/>
</calcChain>
</file>

<file path=xl/sharedStrings.xml><?xml version="1.0" encoding="utf-8"?>
<sst xmlns="http://schemas.openxmlformats.org/spreadsheetml/2006/main" count="68" uniqueCount="38">
  <si>
    <t>ATTACHMENT "A"</t>
  </si>
  <si>
    <t>INCREASE/</t>
  </si>
  <si>
    <t>REVISED</t>
  </si>
  <si>
    <t>DECREASE</t>
  </si>
  <si>
    <t>BUDGET</t>
  </si>
  <si>
    <t>Revenue</t>
  </si>
  <si>
    <t>Total</t>
  </si>
  <si>
    <t>Expenditure</t>
  </si>
  <si>
    <t>MELBOURNE DOWNTOWN COMMUNITY REDEVELOPMENT FUND</t>
  </si>
  <si>
    <t>582310</t>
  </si>
  <si>
    <t>Downtown Façade Improvement</t>
  </si>
  <si>
    <t>387030</t>
  </si>
  <si>
    <t>Prior Year Encumbrance Carry-Forward</t>
  </si>
  <si>
    <t>Appropriation from FB PY Surplus</t>
  </si>
  <si>
    <t>314810</t>
  </si>
  <si>
    <t>Inter In (150 Downtown)</t>
  </si>
  <si>
    <t>Unappropriated Budget Savings</t>
  </si>
  <si>
    <t>14011 - South Expansion Streetscape Phase I</t>
  </si>
  <si>
    <t>381009</t>
  </si>
  <si>
    <t>14011</t>
  </si>
  <si>
    <t>Inter In (150) Downtown</t>
  </si>
  <si>
    <t>Expenditures</t>
  </si>
  <si>
    <t>31441</t>
  </si>
  <si>
    <t>565010</t>
  </si>
  <si>
    <t>Infrastructure - Streets</t>
  </si>
  <si>
    <t>CAPITAL IMPROVEMENT FUND</t>
  </si>
  <si>
    <t>GENERAL PROJECTS (311)</t>
  </si>
  <si>
    <t>591070</t>
  </si>
  <si>
    <t>Inter to (311) General Projects</t>
  </si>
  <si>
    <t>19099 - Unappropriated Project Budget Savings</t>
  </si>
  <si>
    <t>(Transfer from South Expansion Streetscape Phase 1 - CIP #14011 to CRA Fund)</t>
  </si>
  <si>
    <t>Appropriation for PY Encumbrance</t>
  </si>
  <si>
    <t>Reconciliation of Year-End FY 2021 Fund Balance</t>
  </si>
  <si>
    <t>(Transfer to South Expansion Streetscape Phase I - CIP #14011)</t>
  </si>
  <si>
    <t>(Transfer in from South Expansion Streetscape Phase I  - CIP #14011)</t>
  </si>
  <si>
    <t>(Transfer from Unappropriated Project Budget Savings - CIP #19099)</t>
  </si>
  <si>
    <t>Total Capital Improvement Fund</t>
  </si>
  <si>
    <t>Total Downtown Melbourne CRA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</si>
</sst>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37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37" fontId="2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37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37" fontId="1" fillId="0" borderId="2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GridLines="0" tabSelected="1" view="pageBreakPreview" topLeftCell="A37" zoomScale="160" zoomScaleNormal="100" zoomScaleSheetLayoutView="160" workbookViewId="0">
      <selection activeCell="D45" sqref="D45"/>
    </sheetView>
  </sheetViews>
  <sheetFormatPr defaultColWidth="9.140625" defaultRowHeight="14.25" customHeight="1" x14ac:dyDescent="0.2"/>
  <cols>
    <col min="1" max="1" width="9.85546875" style="13" customWidth="1"/>
    <col min="2" max="2" width="8.42578125" style="13" customWidth="1"/>
    <col min="3" max="3" width="7.5703125" style="14" customWidth="1"/>
    <col min="4" max="4" width="33" style="4" customWidth="1"/>
    <col min="5" max="5" width="12.5703125" style="15" customWidth="1"/>
    <col min="6" max="6" width="11.28515625" style="15" customWidth="1"/>
    <col min="7" max="7" width="20.85546875" style="4" customWidth="1"/>
    <col min="8" max="8" width="9.85546875" style="4" bestFit="1" customWidth="1"/>
    <col min="9" max="9" width="15.28515625" style="4" bestFit="1" customWidth="1"/>
    <col min="10" max="10" width="12" style="4" bestFit="1" customWidth="1"/>
    <col min="11" max="11" width="9.140625" style="4"/>
    <col min="12" max="12" width="12.28515625" style="4" bestFit="1" customWidth="1"/>
    <col min="13" max="13" width="9.140625" style="4"/>
    <col min="14" max="16" width="14.7109375" style="4" bestFit="1" customWidth="1"/>
    <col min="17" max="16384" width="9.140625" style="4"/>
  </cols>
  <sheetData>
    <row r="1" spans="1:8" ht="14.25" customHeight="1" x14ac:dyDescent="0.2">
      <c r="A1" s="1"/>
      <c r="B1" s="2"/>
      <c r="C1" s="2"/>
      <c r="D1" s="3" t="s">
        <v>0</v>
      </c>
      <c r="E1" s="2"/>
      <c r="F1" s="2"/>
    </row>
    <row r="3" spans="1:8" ht="14.25" customHeight="1" x14ac:dyDescent="0.2">
      <c r="A3" s="5" t="s">
        <v>8</v>
      </c>
      <c r="B3" s="5"/>
      <c r="C3" s="5"/>
      <c r="D3" s="5"/>
      <c r="E3" s="6" t="s">
        <v>1</v>
      </c>
      <c r="F3" s="6" t="s">
        <v>2</v>
      </c>
    </row>
    <row r="4" spans="1:8" ht="14.25" customHeight="1" x14ac:dyDescent="0.2">
      <c r="A4" s="7"/>
      <c r="B4" s="7"/>
      <c r="C4" s="7"/>
      <c r="D4" s="7"/>
      <c r="E4" s="8" t="s">
        <v>3</v>
      </c>
      <c r="F4" s="8" t="s">
        <v>4</v>
      </c>
    </row>
    <row r="5" spans="1:8" ht="14.25" customHeight="1" x14ac:dyDescent="0.2">
      <c r="A5" s="9" t="s">
        <v>32</v>
      </c>
      <c r="B5" s="10"/>
      <c r="C5" s="10"/>
      <c r="D5" s="10"/>
      <c r="E5" s="11"/>
      <c r="F5" s="11"/>
    </row>
    <row r="6" spans="1:8" ht="18.75" customHeight="1" x14ac:dyDescent="0.2">
      <c r="A6" s="12" t="s">
        <v>5</v>
      </c>
    </row>
    <row r="7" spans="1:8" ht="14.25" customHeight="1" x14ac:dyDescent="0.2">
      <c r="A7" s="16">
        <v>5613870</v>
      </c>
      <c r="B7" s="13">
        <v>387035</v>
      </c>
      <c r="D7" s="4" t="s">
        <v>13</v>
      </c>
      <c r="E7" s="17">
        <v>-34749</v>
      </c>
      <c r="F7" s="15">
        <f>211962+E7</f>
        <v>177213</v>
      </c>
      <c r="H7" s="18"/>
    </row>
    <row r="8" spans="1:8" ht="14.25" customHeight="1" x14ac:dyDescent="0.2">
      <c r="C8" s="19"/>
      <c r="D8" s="20" t="s">
        <v>6</v>
      </c>
      <c r="E8" s="21">
        <f>SUBTOTAL(9,E7:E7)</f>
        <v>-34749</v>
      </c>
    </row>
    <row r="9" spans="1:8" ht="14.25" customHeight="1" x14ac:dyDescent="0.2">
      <c r="A9" s="22" t="s">
        <v>7</v>
      </c>
      <c r="C9" s="19"/>
      <c r="E9" s="21"/>
    </row>
    <row r="10" spans="1:8" ht="14.25" customHeight="1" x14ac:dyDescent="0.2">
      <c r="A10" s="16">
        <v>56100581</v>
      </c>
      <c r="B10" s="13" t="s">
        <v>27</v>
      </c>
      <c r="D10" s="4" t="s">
        <v>28</v>
      </c>
      <c r="E10" s="17">
        <v>-34749</v>
      </c>
      <c r="F10" s="15">
        <f>636962+E10</f>
        <v>602213</v>
      </c>
      <c r="H10" s="18"/>
    </row>
    <row r="11" spans="1:8" ht="14.25" customHeight="1" x14ac:dyDescent="0.2">
      <c r="A11" s="23"/>
      <c r="B11" s="24"/>
      <c r="D11" s="20" t="s">
        <v>6</v>
      </c>
      <c r="E11" s="21">
        <f>SUBTOTAL(9,E10:E10)</f>
        <v>-34749</v>
      </c>
      <c r="F11" s="4"/>
    </row>
    <row r="12" spans="1:8" ht="14.25" customHeight="1" x14ac:dyDescent="0.2">
      <c r="A12" s="45" t="s">
        <v>34</v>
      </c>
      <c r="B12" s="46"/>
      <c r="C12" s="26"/>
      <c r="D12" s="47"/>
      <c r="E12" s="17"/>
      <c r="F12" s="48"/>
    </row>
    <row r="13" spans="1:8" ht="14.25" customHeight="1" x14ac:dyDescent="0.2">
      <c r="A13" s="9" t="s">
        <v>12</v>
      </c>
      <c r="B13" s="10"/>
      <c r="C13" s="10"/>
      <c r="D13" s="10"/>
      <c r="E13" s="11"/>
      <c r="F13" s="11"/>
      <c r="G13" s="15">
        <f>E15+E10</f>
        <v>5251</v>
      </c>
    </row>
    <row r="14" spans="1:8" ht="18.75" customHeight="1" x14ac:dyDescent="0.2">
      <c r="A14" s="12" t="s">
        <v>5</v>
      </c>
    </row>
    <row r="15" spans="1:8" ht="14.25" customHeight="1" x14ac:dyDescent="0.2">
      <c r="A15" s="16">
        <v>5613870</v>
      </c>
      <c r="B15" s="13" t="s">
        <v>11</v>
      </c>
      <c r="D15" s="4" t="s">
        <v>31</v>
      </c>
      <c r="E15" s="17">
        <v>40000</v>
      </c>
      <c r="F15" s="15">
        <v>40000</v>
      </c>
      <c r="H15" s="18"/>
    </row>
    <row r="16" spans="1:8" ht="14.25" customHeight="1" x14ac:dyDescent="0.2">
      <c r="C16" s="19"/>
      <c r="D16" s="20" t="s">
        <v>6</v>
      </c>
      <c r="E16" s="21">
        <f>SUBTOTAL(9,E15:E15)</f>
        <v>40000</v>
      </c>
    </row>
    <row r="17" spans="1:8" ht="14.25" customHeight="1" x14ac:dyDescent="0.2">
      <c r="A17" s="22" t="s">
        <v>7</v>
      </c>
      <c r="C17" s="19"/>
      <c r="E17" s="21"/>
    </row>
    <row r="18" spans="1:8" ht="14.25" customHeight="1" x14ac:dyDescent="0.2">
      <c r="A18" s="16">
        <v>56100552</v>
      </c>
      <c r="B18" s="13" t="s">
        <v>9</v>
      </c>
      <c r="D18" s="4" t="s">
        <v>10</v>
      </c>
      <c r="E18" s="17">
        <v>40000</v>
      </c>
      <c r="F18" s="15">
        <v>100000</v>
      </c>
      <c r="G18" s="27"/>
      <c r="H18" s="28"/>
    </row>
    <row r="19" spans="1:8" ht="14.25" customHeight="1" x14ac:dyDescent="0.2">
      <c r="A19" s="23"/>
      <c r="B19" s="24"/>
      <c r="D19" s="20" t="s">
        <v>6</v>
      </c>
      <c r="E19" s="21">
        <f>SUBTOTAL(9,E18:E18)</f>
        <v>40000</v>
      </c>
      <c r="F19" s="4"/>
    </row>
    <row r="20" spans="1:8" ht="14.25" customHeight="1" x14ac:dyDescent="0.2">
      <c r="A20" s="23"/>
      <c r="B20" s="24"/>
      <c r="D20" s="20"/>
      <c r="E20" s="21"/>
      <c r="F20" s="4"/>
    </row>
    <row r="21" spans="1:8" ht="14.25" customHeight="1" thickBot="1" x14ac:dyDescent="0.25">
      <c r="A21" s="23"/>
      <c r="B21" s="24"/>
      <c r="D21" s="42" t="s">
        <v>37</v>
      </c>
      <c r="E21" s="50">
        <f>E19+E11</f>
        <v>5251</v>
      </c>
      <c r="F21" s="4"/>
    </row>
    <row r="22" spans="1:8" ht="8.25" customHeight="1" thickTop="1" x14ac:dyDescent="0.2">
      <c r="A22" s="23"/>
      <c r="B22" s="24"/>
      <c r="D22" s="20"/>
      <c r="E22" s="21"/>
      <c r="F22" s="4"/>
    </row>
    <row r="23" spans="1:8" s="31" customFormat="1" ht="14.25" customHeight="1" x14ac:dyDescent="0.2">
      <c r="A23" s="29" t="s">
        <v>25</v>
      </c>
      <c r="B23" s="29"/>
      <c r="C23" s="29"/>
      <c r="D23" s="29"/>
      <c r="E23" s="30" t="s">
        <v>1</v>
      </c>
      <c r="F23" s="30" t="s">
        <v>2</v>
      </c>
    </row>
    <row r="24" spans="1:8" s="31" customFormat="1" ht="14.25" customHeight="1" x14ac:dyDescent="0.2">
      <c r="A24" s="32"/>
      <c r="B24" s="32"/>
      <c r="C24" s="32"/>
      <c r="D24" s="32"/>
      <c r="E24" s="33" t="s">
        <v>3</v>
      </c>
      <c r="F24" s="33" t="s">
        <v>4</v>
      </c>
    </row>
    <row r="25" spans="1:8" s="31" customFormat="1" ht="14.25" customHeight="1" x14ac:dyDescent="0.2">
      <c r="A25" s="34" t="s">
        <v>26</v>
      </c>
      <c r="B25" s="35"/>
      <c r="C25" s="36"/>
      <c r="D25" s="37"/>
      <c r="E25" s="38"/>
      <c r="F25" s="39"/>
    </row>
    <row r="26" spans="1:8" ht="20.25" customHeight="1" x14ac:dyDescent="0.2">
      <c r="A26" s="49" t="s">
        <v>29</v>
      </c>
      <c r="B26" s="10"/>
      <c r="C26" s="10"/>
      <c r="D26" s="10"/>
      <c r="E26" s="11"/>
      <c r="F26" s="11"/>
    </row>
    <row r="27" spans="1:8" ht="14.25" customHeight="1" x14ac:dyDescent="0.2">
      <c r="A27" s="25" t="s">
        <v>33</v>
      </c>
      <c r="B27" s="10"/>
      <c r="C27" s="10"/>
      <c r="D27" s="10"/>
      <c r="E27" s="11"/>
      <c r="F27" s="11"/>
    </row>
    <row r="28" spans="1:8" ht="21" customHeight="1" x14ac:dyDescent="0.2">
      <c r="A28" s="12" t="s">
        <v>5</v>
      </c>
    </row>
    <row r="29" spans="1:8" ht="14.25" customHeight="1" x14ac:dyDescent="0.2">
      <c r="A29" s="24">
        <v>315810</v>
      </c>
      <c r="B29" s="24">
        <v>381009</v>
      </c>
      <c r="C29" s="24">
        <v>19099</v>
      </c>
      <c r="D29" s="40" t="s">
        <v>15</v>
      </c>
      <c r="E29" s="17">
        <v>-29604.799999999999</v>
      </c>
      <c r="F29" s="15">
        <v>0</v>
      </c>
      <c r="H29" s="18"/>
    </row>
    <row r="30" spans="1:8" ht="14.25" customHeight="1" x14ac:dyDescent="0.2">
      <c r="C30" s="19"/>
      <c r="D30" s="20" t="s">
        <v>6</v>
      </c>
      <c r="E30" s="21">
        <f>SUBTOTAL(9,E29:E29)</f>
        <v>-29604.799999999999</v>
      </c>
    </row>
    <row r="31" spans="1:8" ht="14.25" customHeight="1" x14ac:dyDescent="0.2">
      <c r="A31" s="22" t="s">
        <v>7</v>
      </c>
      <c r="C31" s="19"/>
      <c r="E31" s="21"/>
    </row>
    <row r="32" spans="1:8" ht="14.25" customHeight="1" x14ac:dyDescent="0.2">
      <c r="A32" s="24">
        <v>31552</v>
      </c>
      <c r="B32" s="24">
        <v>590300</v>
      </c>
      <c r="C32" s="24">
        <v>19099</v>
      </c>
      <c r="D32" s="40" t="s">
        <v>16</v>
      </c>
      <c r="E32" s="17">
        <v>-29604.799999999999</v>
      </c>
      <c r="F32" s="15">
        <v>0</v>
      </c>
      <c r="G32" s="27"/>
      <c r="H32" s="28"/>
    </row>
    <row r="33" spans="1:6" ht="14.25" customHeight="1" x14ac:dyDescent="0.2">
      <c r="A33" s="23"/>
      <c r="B33" s="24"/>
      <c r="D33" s="20" t="s">
        <v>6</v>
      </c>
      <c r="E33" s="21">
        <f>SUBTOTAL(9,E32:E32)</f>
        <v>-29604.799999999999</v>
      </c>
      <c r="F33" s="4"/>
    </row>
    <row r="34" spans="1:6" ht="14.25" customHeight="1" x14ac:dyDescent="0.2">
      <c r="A34" s="41" t="s">
        <v>17</v>
      </c>
      <c r="D34" s="42"/>
      <c r="E34" s="43"/>
    </row>
    <row r="35" spans="1:6" ht="14.25" customHeight="1" x14ac:dyDescent="0.2">
      <c r="A35" s="25" t="s">
        <v>35</v>
      </c>
      <c r="D35" s="42"/>
      <c r="E35" s="43"/>
    </row>
    <row r="36" spans="1:6" ht="19.5" customHeight="1" x14ac:dyDescent="0.2">
      <c r="A36" s="12" t="s">
        <v>5</v>
      </c>
      <c r="D36" s="42"/>
      <c r="E36" s="43"/>
    </row>
    <row r="37" spans="1:6" ht="14.25" customHeight="1" x14ac:dyDescent="0.2">
      <c r="A37" s="13" t="s">
        <v>14</v>
      </c>
      <c r="B37" s="13" t="s">
        <v>18</v>
      </c>
      <c r="C37" s="13" t="s">
        <v>19</v>
      </c>
      <c r="D37" s="44" t="s">
        <v>20</v>
      </c>
      <c r="E37" s="17">
        <v>29605</v>
      </c>
      <c r="F37" s="15">
        <f>1760092.89+E37</f>
        <v>1789697.89</v>
      </c>
    </row>
    <row r="38" spans="1:6" ht="14.25" customHeight="1" x14ac:dyDescent="0.2">
      <c r="A38" s="4"/>
      <c r="B38" s="4"/>
      <c r="C38" s="4"/>
      <c r="D38" s="20" t="s">
        <v>6</v>
      </c>
      <c r="E38" s="15">
        <f>SUM(E37:E37)</f>
        <v>29605</v>
      </c>
    </row>
    <row r="39" spans="1:6" ht="14.25" customHeight="1" x14ac:dyDescent="0.2">
      <c r="A39" s="12" t="s">
        <v>21</v>
      </c>
    </row>
    <row r="40" spans="1:6" ht="14.25" customHeight="1" x14ac:dyDescent="0.2">
      <c r="A40" s="13" t="s">
        <v>22</v>
      </c>
      <c r="B40" s="13" t="s">
        <v>23</v>
      </c>
      <c r="C40" s="13" t="s">
        <v>19</v>
      </c>
      <c r="D40" s="44" t="s">
        <v>24</v>
      </c>
      <c r="E40" s="17">
        <v>29605</v>
      </c>
      <c r="F40" s="15">
        <f>1009782+E40</f>
        <v>1039387</v>
      </c>
    </row>
    <row r="41" spans="1:6" ht="14.25" customHeight="1" x14ac:dyDescent="0.2">
      <c r="A41" s="24"/>
      <c r="B41" s="24"/>
      <c r="C41" s="24"/>
      <c r="D41" s="20" t="s">
        <v>6</v>
      </c>
      <c r="E41" s="15">
        <f>SUBTOTAL(9,E40:E40)</f>
        <v>29605</v>
      </c>
    </row>
    <row r="42" spans="1:6" ht="14.25" customHeight="1" x14ac:dyDescent="0.2">
      <c r="A42" s="41" t="s">
        <v>17</v>
      </c>
      <c r="D42" s="42"/>
      <c r="E42" s="43"/>
    </row>
    <row r="43" spans="1:6" ht="14.25" customHeight="1" x14ac:dyDescent="0.2">
      <c r="A43" s="25" t="s">
        <v>30</v>
      </c>
      <c r="D43" s="42"/>
      <c r="E43" s="43"/>
    </row>
    <row r="44" spans="1:6" ht="18" customHeight="1" x14ac:dyDescent="0.2">
      <c r="A44" s="12" t="s">
        <v>5</v>
      </c>
      <c r="D44" s="42"/>
      <c r="E44" s="43"/>
    </row>
    <row r="45" spans="1:6" ht="14.25" customHeight="1" x14ac:dyDescent="0.2">
      <c r="A45" s="13" t="s">
        <v>14</v>
      </c>
      <c r="B45" s="13" t="s">
        <v>18</v>
      </c>
      <c r="C45" s="13" t="s">
        <v>19</v>
      </c>
      <c r="D45" s="44" t="s">
        <v>20</v>
      </c>
      <c r="E45" s="17">
        <v>-34749</v>
      </c>
      <c r="F45" s="15">
        <f>F37+E45</f>
        <v>1754948.89</v>
      </c>
    </row>
    <row r="46" spans="1:6" ht="14.25" customHeight="1" x14ac:dyDescent="0.2">
      <c r="A46" s="4"/>
      <c r="B46" s="4"/>
      <c r="C46" s="4"/>
      <c r="D46" s="20" t="s">
        <v>6</v>
      </c>
      <c r="E46" s="15">
        <f>SUM(E45:E45)</f>
        <v>-34749</v>
      </c>
    </row>
    <row r="47" spans="1:6" ht="14.25" customHeight="1" x14ac:dyDescent="0.2">
      <c r="A47" s="12" t="s">
        <v>21</v>
      </c>
    </row>
    <row r="48" spans="1:6" ht="14.25" customHeight="1" x14ac:dyDescent="0.2">
      <c r="A48" s="13" t="s">
        <v>22</v>
      </c>
      <c r="B48" s="13" t="s">
        <v>23</v>
      </c>
      <c r="C48" s="13" t="s">
        <v>19</v>
      </c>
      <c r="D48" s="44" t="s">
        <v>24</v>
      </c>
      <c r="E48" s="17">
        <v>-34749</v>
      </c>
      <c r="F48" s="15">
        <f>F40+E48</f>
        <v>1004638</v>
      </c>
    </row>
    <row r="49" spans="1:5" ht="14.25" customHeight="1" x14ac:dyDescent="0.2">
      <c r="A49" s="24"/>
      <c r="B49" s="24"/>
      <c r="C49" s="24"/>
      <c r="D49" s="20" t="s">
        <v>6</v>
      </c>
      <c r="E49" s="15">
        <f>SUBTOTAL(9,E48:E48)</f>
        <v>-34749</v>
      </c>
    </row>
    <row r="50" spans="1:5" ht="6" customHeight="1" x14ac:dyDescent="0.2">
      <c r="A50" s="24"/>
      <c r="B50" s="24"/>
      <c r="C50" s="24"/>
      <c r="D50" s="20"/>
    </row>
    <row r="51" spans="1:5" ht="14.25" customHeight="1" thickBot="1" x14ac:dyDescent="0.25">
      <c r="D51" s="42" t="s">
        <v>36</v>
      </c>
      <c r="E51" s="50">
        <f>E49+E41+E33</f>
        <v>-34748.800000000003</v>
      </c>
    </row>
    <row r="52" spans="1:5" ht="14.25" customHeight="1" thickTop="1" x14ac:dyDescent="0.2"/>
  </sheetData>
  <printOptions horizontalCentered="1"/>
  <pageMargins left="0.5" right="0.5" top="0.5" bottom="0.5" header="0.3" footer="0.3"/>
  <pageSetup scale="99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Marla.Keehn</cp:lastModifiedBy>
  <cp:lastPrinted>2022-02-15T17:57:34Z</cp:lastPrinted>
  <dcterms:created xsi:type="dcterms:W3CDTF">2021-08-03T20:39:49Z</dcterms:created>
  <dcterms:modified xsi:type="dcterms:W3CDTF">2022-02-15T17:57:39Z</dcterms:modified>
</cp:coreProperties>
</file>