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ITY_ADMINISTRATION\CITY_CLERK\"/>
    </mc:Choice>
  </mc:AlternateContent>
  <xr:revisionPtr revIDLastSave="0" documentId="8_{09D80485-43D1-489D-95D7-47FFDD83D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ttachment A" sheetId="5" r:id="rId1"/>
  </sheets>
  <definedNames>
    <definedName name="_xlnm.Print_Area" localSheetId="0">'Budget Attachment A'!$A$1:$F$49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 l="1"/>
  <c r="E49" i="5" s="1"/>
  <c r="F33" i="5"/>
  <c r="E29" i="5"/>
  <c r="F28" i="5"/>
  <c r="F27" i="5"/>
  <c r="E47" i="5"/>
  <c r="F46" i="5"/>
  <c r="E42" i="5"/>
  <c r="F41" i="5"/>
  <c r="F40" i="5"/>
  <c r="F16" i="5" l="1"/>
  <c r="F11" i="5"/>
  <c r="E12" i="5"/>
  <c r="E17" i="5"/>
  <c r="E19" i="5" l="1"/>
</calcChain>
</file>

<file path=xl/sharedStrings.xml><?xml version="1.0" encoding="utf-8"?>
<sst xmlns="http://schemas.openxmlformats.org/spreadsheetml/2006/main" count="67" uniqueCount="25">
  <si>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</si>
  <si>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</si>
  <si>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</si>
  <si>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</si>
  <si>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</si>
  <si>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</si>
  <si>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</si>
  <si>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</si>
  <si>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</si>
  <si>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</si>
  <si>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</si>
  <si>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</si>
  <si>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Save Our Lagoon (SOIRL) Trust</t>
  </si>
  <si>
    <t>Infrastructure</t>
  </si>
  <si>
    <t>311 - General Projects</t>
  </si>
  <si>
    <t>18420 - Spring Creek Dredging Design</t>
  </si>
  <si>
    <t>Total Increase to General Projects - Fund 311</t>
  </si>
  <si>
    <t>431 - Stormwater Projects</t>
  </si>
  <si>
    <t>20419 - Cherry Street - US1 Baffle Box</t>
  </si>
  <si>
    <t>433344</t>
  </si>
  <si>
    <t>334360</t>
  </si>
  <si>
    <t>F Dept/Environ Protection Grant</t>
  </si>
  <si>
    <t>Improvements Other Than Building</t>
  </si>
  <si>
    <t>20020 - Spring Creek Baffle Box</t>
  </si>
  <si>
    <t>Total Increase to Storm Water Projects - Fund 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</si>
</sst>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12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  <xf numFmtId="49" fontId="29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0" fontId="2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35" fillId="0" borderId="0" xfId="0" applyFont="1" applyAlignment="1">
      <alignment vertical="center"/>
    </xf>
    <xf numFmtId="164" fontId="35" fillId="0" borderId="0" xfId="0" applyNumberFormat="1" applyFont="1" applyAlignment="1">
      <alignment vertical="center"/>
    </xf>
    <xf numFmtId="40" fontId="35" fillId="0" borderId="0" xfId="0" applyNumberFormat="1" applyFont="1" applyAlignment="1">
      <alignment vertical="center"/>
    </xf>
    <xf numFmtId="37" fontId="36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37" fontId="5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1" fontId="9" fillId="0" borderId="0" xfId="44" applyNumberFormat="1" applyAlignment="1">
      <alignment horizontal="left"/>
    </xf>
    <xf numFmtId="0" fontId="33" fillId="0" borderId="0" xfId="0" applyFont="1" applyAlignment="1">
      <alignment horizontal="center"/>
    </xf>
    <xf numFmtId="40" fontId="9" fillId="0" borderId="0" xfId="44" applyNumberFormat="1" applyAlignment="1">
      <alignment horizontal="left"/>
    </xf>
    <xf numFmtId="41" fontId="9" fillId="0" borderId="1" xfId="44" applyNumberFormat="1" applyBorder="1" applyAlignment="1">
      <alignment horizontal="left"/>
    </xf>
    <xf numFmtId="49" fontId="30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49" fontId="32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9" fontId="26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1" fontId="9" fillId="0" borderId="13" xfId="44" applyNumberFormat="1" applyBorder="1" applyAlignment="1">
      <alignment horizontal="left"/>
    </xf>
    <xf numFmtId="0" fontId="31" fillId="0" borderId="0" xfId="0" applyFont="1" applyAlignment="1">
      <alignment horizontal="center"/>
    </xf>
    <xf numFmtId="41" fontId="8" fillId="0" borderId="11" xfId="0" applyNumberFormat="1" applyFont="1" applyBorder="1"/>
    <xf numFmtId="41" fontId="31" fillId="0" borderId="0" xfId="0" applyNumberFormat="1" applyFont="1"/>
    <xf numFmtId="0" fontId="33" fillId="0" borderId="13" xfId="0" applyFont="1" applyBorder="1" applyAlignment="1">
      <alignment horizontal="center"/>
    </xf>
    <xf numFmtId="40" fontId="9" fillId="0" borderId="13" xfId="44" applyNumberFormat="1" applyBorder="1" applyAlignment="1">
      <alignment horizontal="left"/>
    </xf>
    <xf numFmtId="41" fontId="8" fillId="0" borderId="0" xfId="0" applyNumberFormat="1" applyFont="1" applyBorder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41" fontId="8" fillId="0" borderId="12" xfId="0" applyNumberFormat="1" applyFont="1" applyBorder="1"/>
    <xf numFmtId="41" fontId="9" fillId="0" borderId="11" xfId="44" applyNumberFormat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view="pageBreakPreview" zoomScale="75" zoomScaleNormal="75" zoomScaleSheetLayoutView="75" workbookViewId="0">
      <selection activeCell="D5" sqref="D5"/>
    </sheetView>
  </sheetViews>
  <sheetFormatPr defaultColWidth="9.140625" defaultRowHeight="15.95" customHeight="1" x14ac:dyDescent="0.2"/>
  <cols>
    <col min="1" max="1" width="8" style="22" customWidth="1"/>
    <col min="2" max="2" width="8.42578125" style="22" customWidth="1"/>
    <col min="3" max="3" width="7.7109375" style="54" customWidth="1"/>
    <col min="4" max="4" width="31.4257812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4"/>
      <c r="C1" s="64"/>
      <c r="D1" s="63" t="s">
        <v>1</v>
      </c>
      <c r="E1" s="64"/>
      <c r="F1" s="64"/>
    </row>
    <row r="2" spans="1:12" ht="15.95" customHeight="1" x14ac:dyDescent="0.2">
      <c r="A2" s="61"/>
      <c r="B2" s="62"/>
      <c r="C2" s="62"/>
      <c r="D2" s="62"/>
      <c r="E2" s="62"/>
      <c r="F2" s="62"/>
    </row>
    <row r="3" spans="1:12" s="28" customFormat="1" ht="26.25" customHeight="1" x14ac:dyDescent="0.25">
      <c r="A3" s="5" t="s">
        <v>8</v>
      </c>
      <c r="B3" s="6"/>
      <c r="C3" s="5"/>
      <c r="D3" s="6"/>
      <c r="E3" s="5"/>
      <c r="F3" s="6"/>
      <c r="G3" s="27"/>
      <c r="H3" s="29"/>
      <c r="I3" s="30"/>
      <c r="J3" s="30"/>
      <c r="K3" s="30"/>
      <c r="L3" s="30"/>
    </row>
    <row r="4" spans="1:12" s="28" customFormat="1" ht="15.95" customHeight="1" x14ac:dyDescent="0.25">
      <c r="A4" s="25"/>
      <c r="B4" s="26"/>
      <c r="C4" s="25"/>
      <c r="D4" s="26"/>
      <c r="E4" s="25"/>
      <c r="F4" s="26"/>
      <c r="G4" s="27"/>
      <c r="H4" s="29"/>
      <c r="I4" s="30"/>
      <c r="J4" s="30"/>
      <c r="K4" s="30"/>
      <c r="L4" s="30"/>
    </row>
    <row r="5" spans="1:12" s="28" customFormat="1" ht="15.95" customHeight="1" x14ac:dyDescent="0.25">
      <c r="A5" s="24" t="s">
        <v>14</v>
      </c>
      <c r="B5" s="26"/>
      <c r="C5" s="25"/>
      <c r="D5" s="26"/>
      <c r="E5" s="25"/>
      <c r="F5" s="26"/>
      <c r="G5" s="27"/>
      <c r="H5" s="29"/>
      <c r="I5" s="30"/>
      <c r="J5" s="30"/>
      <c r="K5" s="30"/>
      <c r="L5" s="30"/>
    </row>
    <row r="6" spans="1:12" ht="15.95" customHeight="1" x14ac:dyDescent="0.2">
      <c r="A6" s="24"/>
      <c r="B6" s="20"/>
      <c r="C6" s="31"/>
      <c r="D6" s="32"/>
      <c r="E6" s="7"/>
      <c r="F6" s="7"/>
      <c r="G6" s="33"/>
      <c r="H6" s="34"/>
      <c r="I6" s="34"/>
      <c r="J6" s="34"/>
      <c r="K6" s="34"/>
      <c r="L6" s="34"/>
    </row>
    <row r="7" spans="1:12" s="13" customFormat="1" ht="15.95" customHeight="1" x14ac:dyDescent="0.2">
      <c r="A7" s="2" t="s">
        <v>15</v>
      </c>
      <c r="C7" s="14"/>
      <c r="D7" s="15"/>
      <c r="E7" s="15"/>
      <c r="F7" s="35"/>
      <c r="G7" s="35"/>
      <c r="H7" s="36"/>
    </row>
    <row r="8" spans="1:12" s="13" customFormat="1" ht="15.95" customHeight="1" x14ac:dyDescent="0.2">
      <c r="A8" s="12"/>
      <c r="C8" s="14"/>
      <c r="D8" s="15"/>
      <c r="E8" s="15"/>
      <c r="F8" s="35"/>
      <c r="G8" s="35"/>
      <c r="H8" s="36"/>
    </row>
    <row r="9" spans="1:12" ht="28.5" customHeight="1" x14ac:dyDescent="0.25">
      <c r="A9" s="2" t="s">
        <v>6</v>
      </c>
      <c r="B9" s="21"/>
      <c r="C9" s="20"/>
      <c r="E9" s="7"/>
      <c r="F9" s="7"/>
      <c r="G9" s="33"/>
      <c r="H9" s="37"/>
      <c r="I9" s="34"/>
      <c r="J9" s="34"/>
      <c r="K9" s="34"/>
      <c r="L9" s="34"/>
    </row>
    <row r="10" spans="1:12" ht="15.95" customHeight="1" x14ac:dyDescent="0.25">
      <c r="A10" s="9" t="s">
        <v>2</v>
      </c>
      <c r="B10" s="9" t="s">
        <v>3</v>
      </c>
      <c r="C10" s="10" t="s">
        <v>4</v>
      </c>
      <c r="D10" s="11" t="s">
        <v>5</v>
      </c>
      <c r="E10" s="3" t="s">
        <v>10</v>
      </c>
      <c r="F10" s="3" t="s">
        <v>11</v>
      </c>
      <c r="H10" s="29"/>
      <c r="I10" s="30"/>
      <c r="J10" s="30"/>
      <c r="K10" s="30"/>
      <c r="L10" s="30"/>
    </row>
    <row r="11" spans="1:12" ht="15.95" customHeight="1" x14ac:dyDescent="0.25">
      <c r="A11" s="71">
        <v>413384</v>
      </c>
      <c r="B11" s="71">
        <v>338002</v>
      </c>
      <c r="C11" s="72">
        <v>18420</v>
      </c>
      <c r="D11" s="70" t="s">
        <v>12</v>
      </c>
      <c r="E11" s="73">
        <v>80080</v>
      </c>
      <c r="F11" s="73">
        <f>E11</f>
        <v>80080</v>
      </c>
      <c r="H11" s="29"/>
      <c r="I11" s="30"/>
      <c r="J11" s="30"/>
      <c r="K11" s="30"/>
      <c r="L11" s="30"/>
    </row>
    <row r="12" spans="1:12" s="45" customFormat="1" ht="15.95" customHeight="1" x14ac:dyDescent="0.25">
      <c r="A12" s="40"/>
      <c r="B12" s="55"/>
      <c r="C12" s="49"/>
      <c r="D12" s="8" t="s">
        <v>7</v>
      </c>
      <c r="E12" s="16">
        <f>SUBTOTAL(9,E11:E11)</f>
        <v>80080</v>
      </c>
      <c r="F12" s="38"/>
      <c r="G12" s="42"/>
      <c r="H12" s="43"/>
      <c r="I12" s="44"/>
      <c r="J12" s="44"/>
      <c r="K12" s="44"/>
      <c r="L12" s="44"/>
    </row>
    <row r="13" spans="1:12" s="45" customFormat="1" ht="15.95" customHeight="1" x14ac:dyDescent="0.25">
      <c r="A13" s="40"/>
      <c r="B13" s="55"/>
      <c r="C13" s="49"/>
      <c r="D13" s="8"/>
      <c r="E13" s="17"/>
      <c r="F13" s="38"/>
      <c r="G13" s="42"/>
      <c r="H13" s="43"/>
      <c r="I13" s="44"/>
      <c r="J13" s="44"/>
      <c r="K13" s="44"/>
      <c r="L13" s="44"/>
    </row>
    <row r="14" spans="1:12" s="39" customFormat="1" ht="28.5" customHeight="1" x14ac:dyDescent="0.25">
      <c r="A14" s="59" t="s">
        <v>0</v>
      </c>
      <c r="B14" s="56"/>
      <c r="C14" s="57"/>
      <c r="D14" s="58"/>
      <c r="E14" s="38"/>
      <c r="F14" s="38"/>
      <c r="G14" s="48"/>
      <c r="H14" s="43"/>
      <c r="I14" s="44"/>
      <c r="J14" s="44"/>
      <c r="K14" s="44"/>
      <c r="L14" s="44"/>
    </row>
    <row r="15" spans="1:12" s="39" customFormat="1" ht="15.95" customHeight="1" x14ac:dyDescent="0.25">
      <c r="A15" s="67" t="s">
        <v>2</v>
      </c>
      <c r="B15" s="67" t="s">
        <v>3</v>
      </c>
      <c r="C15" s="68" t="s">
        <v>4</v>
      </c>
      <c r="D15" s="69" t="s">
        <v>5</v>
      </c>
      <c r="E15" s="7" t="s">
        <v>10</v>
      </c>
      <c r="F15" s="7" t="s">
        <v>11</v>
      </c>
      <c r="G15" s="48"/>
      <c r="H15" s="43"/>
      <c r="I15" s="44"/>
      <c r="J15" s="44"/>
      <c r="K15" s="44"/>
      <c r="L15" s="44"/>
    </row>
    <row r="16" spans="1:12" s="39" customFormat="1" ht="15.95" customHeight="1" x14ac:dyDescent="0.25">
      <c r="A16" s="71">
        <v>31337</v>
      </c>
      <c r="B16" s="71">
        <v>546990</v>
      </c>
      <c r="C16" s="72">
        <v>18420</v>
      </c>
      <c r="D16" s="70" t="s">
        <v>13</v>
      </c>
      <c r="E16" s="66">
        <v>80080</v>
      </c>
      <c r="F16" s="66">
        <f>E16+1400000</f>
        <v>1480080</v>
      </c>
      <c r="G16" s="48"/>
      <c r="H16" s="43"/>
      <c r="I16" s="44"/>
      <c r="J16" s="44"/>
      <c r="K16" s="44"/>
      <c r="L16" s="44"/>
    </row>
    <row r="17" spans="1:12" s="45" customFormat="1" ht="15.95" customHeight="1" x14ac:dyDescent="0.25">
      <c r="A17" s="40"/>
      <c r="B17" s="41"/>
      <c r="C17" s="49"/>
      <c r="D17" s="8" t="s">
        <v>9</v>
      </c>
      <c r="E17" s="16">
        <f>SUBTOTAL(9,E16:E16)</f>
        <v>80080</v>
      </c>
      <c r="F17" s="50"/>
      <c r="G17" s="42"/>
      <c r="H17" s="65"/>
      <c r="I17" s="65"/>
      <c r="J17" s="65"/>
      <c r="K17" s="65"/>
      <c r="L17" s="44"/>
    </row>
    <row r="18" spans="1:12" s="45" customFormat="1" ht="15.95" customHeight="1" x14ac:dyDescent="0.25">
      <c r="A18" s="40"/>
      <c r="B18" s="41"/>
      <c r="C18" s="49"/>
      <c r="D18" s="51"/>
      <c r="E18" s="38"/>
      <c r="F18" s="50"/>
      <c r="G18" s="42"/>
      <c r="H18" s="65"/>
      <c r="I18" s="65"/>
      <c r="J18" s="65"/>
      <c r="K18" s="65"/>
      <c r="L18" s="44"/>
    </row>
    <row r="19" spans="1:12" s="39" customFormat="1" ht="15.95" customHeight="1" thickBot="1" x14ac:dyDescent="0.3">
      <c r="A19" s="52"/>
      <c r="B19" s="46"/>
      <c r="C19" s="47"/>
      <c r="D19" s="8" t="s">
        <v>16</v>
      </c>
      <c r="E19" s="18">
        <f>SUM(E17)</f>
        <v>80080</v>
      </c>
      <c r="F19" s="53"/>
      <c r="G19" s="48"/>
      <c r="H19" s="65"/>
      <c r="I19" s="65"/>
      <c r="J19" s="65"/>
      <c r="K19" s="65"/>
      <c r="L19" s="44"/>
    </row>
    <row r="20" spans="1:12" ht="15.95" customHeight="1" thickTop="1" x14ac:dyDescent="0.25">
      <c r="A20" s="21"/>
      <c r="C20" s="20"/>
      <c r="D20" s="4"/>
      <c r="E20" s="1"/>
      <c r="H20" s="60"/>
      <c r="I20" s="60"/>
      <c r="J20" s="60"/>
      <c r="K20" s="60"/>
      <c r="L20" s="30"/>
    </row>
    <row r="21" spans="1:12" s="28" customFormat="1" ht="15.95" customHeight="1" x14ac:dyDescent="0.2">
      <c r="A21" s="74" t="s">
        <v>17</v>
      </c>
      <c r="B21" s="75"/>
      <c r="C21" s="76"/>
      <c r="D21" s="75"/>
      <c r="E21" s="76"/>
      <c r="F21" s="75"/>
      <c r="G21" s="27"/>
    </row>
    <row r="22" spans="1:12" ht="15.95" customHeight="1" x14ac:dyDescent="0.2">
      <c r="A22" s="74"/>
      <c r="B22" s="77"/>
      <c r="C22" s="78"/>
      <c r="D22" s="79"/>
      <c r="E22" s="80"/>
      <c r="F22" s="80"/>
    </row>
    <row r="23" spans="1:12" ht="15.95" customHeight="1" x14ac:dyDescent="0.2">
      <c r="A23" s="81" t="s">
        <v>23</v>
      </c>
      <c r="B23" s="82"/>
      <c r="C23" s="83"/>
      <c r="D23" s="84"/>
      <c r="E23" s="84"/>
      <c r="F23" s="85"/>
    </row>
    <row r="24" spans="1:12" ht="15.95" customHeight="1" x14ac:dyDescent="0.2">
      <c r="A24" s="86"/>
      <c r="B24" s="82"/>
      <c r="C24" s="83"/>
      <c r="D24" s="84"/>
      <c r="E24" s="84"/>
      <c r="F24" s="85"/>
    </row>
    <row r="25" spans="1:12" ht="15.95" customHeight="1" x14ac:dyDescent="0.2">
      <c r="A25" s="81" t="s">
        <v>6</v>
      </c>
      <c r="B25" s="87"/>
      <c r="C25" s="77"/>
      <c r="D25" s="77"/>
      <c r="E25" s="80"/>
      <c r="F25" s="80"/>
    </row>
    <row r="26" spans="1:12" ht="15.95" customHeight="1" x14ac:dyDescent="0.2">
      <c r="A26" s="88" t="s">
        <v>2</v>
      </c>
      <c r="B26" s="88" t="s">
        <v>3</v>
      </c>
      <c r="C26" s="89" t="s">
        <v>4</v>
      </c>
      <c r="D26" s="90" t="s">
        <v>5</v>
      </c>
      <c r="E26" s="91" t="s">
        <v>10</v>
      </c>
      <c r="F26" s="91" t="s">
        <v>11</v>
      </c>
    </row>
    <row r="27" spans="1:12" ht="15.95" customHeight="1" x14ac:dyDescent="0.2">
      <c r="A27" s="116">
        <v>433344</v>
      </c>
      <c r="B27" s="116">
        <v>334360</v>
      </c>
      <c r="C27" s="116">
        <v>20020</v>
      </c>
      <c r="D27" s="117" t="s">
        <v>21</v>
      </c>
      <c r="E27" s="95">
        <v>300642</v>
      </c>
      <c r="F27" s="112">
        <f>E27+200000</f>
        <v>500642</v>
      </c>
    </row>
    <row r="28" spans="1:12" ht="15.95" customHeight="1" x14ac:dyDescent="0.2">
      <c r="A28" s="96">
        <v>433384</v>
      </c>
      <c r="B28" s="96">
        <v>338002</v>
      </c>
      <c r="C28" s="96">
        <v>20020</v>
      </c>
      <c r="D28" s="97" t="s">
        <v>12</v>
      </c>
      <c r="E28" s="98">
        <v>231483</v>
      </c>
      <c r="F28" s="95">
        <f>E28+99358</f>
        <v>330841</v>
      </c>
    </row>
    <row r="29" spans="1:12" ht="15.95" customHeight="1" x14ac:dyDescent="0.2">
      <c r="A29" s="99"/>
      <c r="B29" s="100"/>
      <c r="C29" s="101"/>
      <c r="D29" s="102" t="s">
        <v>7</v>
      </c>
      <c r="E29" s="103">
        <f>SUBTOTAL(9,E27:E28)</f>
        <v>532125</v>
      </c>
      <c r="F29" s="104"/>
    </row>
    <row r="30" spans="1:12" ht="15.95" customHeight="1" x14ac:dyDescent="0.2">
      <c r="A30" s="99"/>
      <c r="B30" s="100"/>
      <c r="C30" s="101"/>
      <c r="D30" s="102"/>
      <c r="E30" s="103"/>
      <c r="F30" s="104"/>
    </row>
    <row r="31" spans="1:12" ht="15.95" customHeight="1" x14ac:dyDescent="0.25">
      <c r="A31" s="105" t="s">
        <v>0</v>
      </c>
      <c r="B31" s="106"/>
      <c r="C31" s="107"/>
      <c r="D31" s="108"/>
      <c r="E31" s="104"/>
      <c r="F31" s="104"/>
    </row>
    <row r="32" spans="1:12" ht="15.95" customHeight="1" x14ac:dyDescent="0.2">
      <c r="A32" s="109" t="s">
        <v>2</v>
      </c>
      <c r="B32" s="109" t="s">
        <v>3</v>
      </c>
      <c r="C32" s="110" t="s">
        <v>4</v>
      </c>
      <c r="D32" s="111" t="s">
        <v>5</v>
      </c>
      <c r="E32" s="80" t="s">
        <v>10</v>
      </c>
      <c r="F32" s="80" t="s">
        <v>11</v>
      </c>
    </row>
    <row r="33" spans="1:6" ht="15.95" customHeight="1" x14ac:dyDescent="0.2">
      <c r="A33" s="96">
        <v>43338</v>
      </c>
      <c r="B33" s="96">
        <v>563000</v>
      </c>
      <c r="C33" s="96">
        <v>20020</v>
      </c>
      <c r="D33" s="97" t="s">
        <v>22</v>
      </c>
      <c r="E33" s="123">
        <v>532125</v>
      </c>
      <c r="F33" s="112">
        <f>E33+1025000</f>
        <v>1557125</v>
      </c>
    </row>
    <row r="34" spans="1:6" ht="15.95" customHeight="1" x14ac:dyDescent="0.2">
      <c r="A34" s="99"/>
      <c r="B34" s="113"/>
      <c r="C34" s="101"/>
      <c r="D34" s="102" t="s">
        <v>9</v>
      </c>
      <c r="E34" s="118">
        <f>SUBTOTAL(9,E33:E33)</f>
        <v>532125</v>
      </c>
      <c r="F34" s="115"/>
    </row>
    <row r="35" spans="1:6" ht="15.95" customHeight="1" x14ac:dyDescent="0.2">
      <c r="A35" s="99"/>
      <c r="B35" s="113"/>
      <c r="C35" s="101"/>
      <c r="D35" s="102"/>
      <c r="E35" s="118"/>
      <c r="F35" s="115"/>
    </row>
    <row r="36" spans="1:6" ht="15.95" customHeight="1" x14ac:dyDescent="0.2">
      <c r="A36" s="81" t="s">
        <v>18</v>
      </c>
      <c r="B36" s="82"/>
      <c r="C36" s="83"/>
      <c r="D36" s="84"/>
      <c r="E36" s="84"/>
      <c r="F36" s="85"/>
    </row>
    <row r="37" spans="1:6" ht="15.95" customHeight="1" x14ac:dyDescent="0.2">
      <c r="A37" s="86"/>
      <c r="B37" s="82"/>
      <c r="C37" s="83"/>
      <c r="D37" s="84"/>
      <c r="E37" s="84"/>
      <c r="F37" s="85"/>
    </row>
    <row r="38" spans="1:6" ht="15.95" customHeight="1" x14ac:dyDescent="0.2">
      <c r="A38" s="81" t="s">
        <v>6</v>
      </c>
      <c r="B38" s="87"/>
      <c r="C38" s="77"/>
      <c r="D38" s="77"/>
      <c r="E38" s="80"/>
      <c r="F38" s="80"/>
    </row>
    <row r="39" spans="1:6" ht="15.95" customHeight="1" x14ac:dyDescent="0.2">
      <c r="A39" s="88" t="s">
        <v>2</v>
      </c>
      <c r="B39" s="88" t="s">
        <v>3</v>
      </c>
      <c r="C39" s="89" t="s">
        <v>4</v>
      </c>
      <c r="D39" s="90" t="s">
        <v>5</v>
      </c>
      <c r="E39" s="91" t="s">
        <v>10</v>
      </c>
      <c r="F39" s="91" t="s">
        <v>11</v>
      </c>
    </row>
    <row r="40" spans="1:6" ht="15.95" customHeight="1" x14ac:dyDescent="0.2">
      <c r="A40" s="92" t="s">
        <v>19</v>
      </c>
      <c r="B40" s="92" t="s">
        <v>20</v>
      </c>
      <c r="C40" s="93">
        <v>20419</v>
      </c>
      <c r="D40" s="94" t="s">
        <v>21</v>
      </c>
      <c r="E40" s="95">
        <v>557880</v>
      </c>
      <c r="F40" s="95">
        <f>E40+200000</f>
        <v>757880</v>
      </c>
    </row>
    <row r="41" spans="1:6" ht="15.95" customHeight="1" x14ac:dyDescent="0.2">
      <c r="A41" s="96">
        <v>433384</v>
      </c>
      <c r="B41" s="96">
        <v>338002</v>
      </c>
      <c r="C41" s="96">
        <v>20419</v>
      </c>
      <c r="D41" s="97" t="s">
        <v>12</v>
      </c>
      <c r="E41" s="98">
        <v>214620</v>
      </c>
      <c r="F41" s="95">
        <f>E41+92120</f>
        <v>306740</v>
      </c>
    </row>
    <row r="42" spans="1:6" ht="15.95" customHeight="1" x14ac:dyDescent="0.2">
      <c r="A42" s="99"/>
      <c r="B42" s="100"/>
      <c r="C42" s="101"/>
      <c r="D42" s="102" t="s">
        <v>7</v>
      </c>
      <c r="E42" s="103">
        <f>SUBTOTAL(9,E40:E41)</f>
        <v>772500</v>
      </c>
      <c r="F42" s="104"/>
    </row>
    <row r="43" spans="1:6" ht="15.95" customHeight="1" x14ac:dyDescent="0.2">
      <c r="A43" s="99"/>
      <c r="B43" s="100"/>
      <c r="C43" s="101"/>
      <c r="D43" s="102"/>
      <c r="E43" s="103"/>
      <c r="F43" s="104"/>
    </row>
    <row r="44" spans="1:6" ht="15.95" customHeight="1" x14ac:dyDescent="0.25">
      <c r="A44" s="105" t="s">
        <v>0</v>
      </c>
      <c r="B44" s="106"/>
      <c r="C44" s="107"/>
      <c r="D44" s="108"/>
      <c r="E44" s="104"/>
      <c r="F44" s="104"/>
    </row>
    <row r="45" spans="1:6" ht="15.95" customHeight="1" x14ac:dyDescent="0.2">
      <c r="A45" s="109" t="s">
        <v>2</v>
      </c>
      <c r="B45" s="109" t="s">
        <v>3</v>
      </c>
      <c r="C45" s="110" t="s">
        <v>4</v>
      </c>
      <c r="D45" s="111" t="s">
        <v>5</v>
      </c>
      <c r="E45" s="80" t="s">
        <v>10</v>
      </c>
      <c r="F45" s="80" t="s">
        <v>11</v>
      </c>
    </row>
    <row r="46" spans="1:6" ht="15.95" customHeight="1" x14ac:dyDescent="0.2">
      <c r="A46" s="96">
        <v>43338</v>
      </c>
      <c r="B46" s="96">
        <v>563000</v>
      </c>
      <c r="C46" s="96">
        <v>20419</v>
      </c>
      <c r="D46" s="97" t="s">
        <v>22</v>
      </c>
      <c r="E46" s="112">
        <v>772500</v>
      </c>
      <c r="F46" s="112">
        <f>E46+825870</f>
        <v>1598370</v>
      </c>
    </row>
    <row r="47" spans="1:6" ht="15.95" customHeight="1" x14ac:dyDescent="0.2">
      <c r="A47" s="99"/>
      <c r="B47" s="113"/>
      <c r="C47" s="101"/>
      <c r="D47" s="102" t="s">
        <v>9</v>
      </c>
      <c r="E47" s="114">
        <f>SUBTOTAL(9,E46:E46)</f>
        <v>772500</v>
      </c>
      <c r="F47" s="115"/>
    </row>
    <row r="48" spans="1:6" ht="15.95" customHeight="1" x14ac:dyDescent="0.2">
      <c r="A48" s="99"/>
      <c r="B48" s="113"/>
      <c r="C48" s="101"/>
      <c r="D48" s="102"/>
      <c r="E48" s="118"/>
      <c r="F48" s="115"/>
    </row>
    <row r="49" spans="1:6" ht="15.95" customHeight="1" thickBot="1" x14ac:dyDescent="0.25">
      <c r="A49" s="119"/>
      <c r="B49" s="120"/>
      <c r="C49" s="121"/>
      <c r="D49" s="102" t="s">
        <v>24</v>
      </c>
      <c r="E49" s="122">
        <f>E34+E47</f>
        <v>1304625</v>
      </c>
      <c r="F49" s="104"/>
    </row>
    <row r="50" spans="1:6" ht="15.95" customHeight="1" thickTop="1" x14ac:dyDescent="0.2"/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kevin.mckeown</cp:lastModifiedBy>
  <cp:lastPrinted>2023-02-03T19:30:06Z</cp:lastPrinted>
  <dcterms:created xsi:type="dcterms:W3CDTF">2007-01-29T16:59:23Z</dcterms:created>
  <dcterms:modified xsi:type="dcterms:W3CDTF">2023-06-06T18:23:16Z</dcterms:modified>
</cp:coreProperties>
</file>